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Příprava území" sheetId="2" r:id="rId2"/>
    <sheet name="b - Návrh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'a - Příprava území'!$C$126:$K$459</definedName>
    <definedName name="_xlnm.Print_Area" localSheetId="1">'a - Příprava území'!$C$4:$J$41,'a - Příprava území'!$C$50:$J$76,'a - Příprava území'!$C$82:$J$106,'a - Příprava území'!$C$112:$K$459</definedName>
    <definedName name="_xlnm.Print_Titles" localSheetId="1">'a - Příprava území'!$126:$126</definedName>
    <definedName name="_xlnm._FilterDatabase" localSheetId="2" hidden="1">'b - Návrh'!$C$132:$K$758</definedName>
    <definedName name="_xlnm.Print_Area" localSheetId="2">'b - Návrh'!$C$4:$J$41,'b - Návrh'!$C$50:$J$76,'b - Návrh'!$C$82:$J$112,'b - Návrh'!$C$118:$K$758</definedName>
    <definedName name="_xlnm.Print_Titles" localSheetId="2">'b - Návrh'!$132:$132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755"/>
  <c r="BH755"/>
  <c r="BG755"/>
  <c r="BF755"/>
  <c r="T755"/>
  <c r="T754"/>
  <c r="T753"/>
  <c r="R755"/>
  <c r="R754"/>
  <c r="R753"/>
  <c r="P755"/>
  <c r="P754"/>
  <c r="P753"/>
  <c r="BI752"/>
  <c r="BH752"/>
  <c r="BG752"/>
  <c r="BF752"/>
  <c r="T752"/>
  <c r="R752"/>
  <c r="P752"/>
  <c r="BI751"/>
  <c r="BH751"/>
  <c r="BG751"/>
  <c r="BF751"/>
  <c r="T751"/>
  <c r="R751"/>
  <c r="P751"/>
  <c r="BI746"/>
  <c r="BH746"/>
  <c r="BG746"/>
  <c r="BF746"/>
  <c r="T746"/>
  <c r="R746"/>
  <c r="P746"/>
  <c r="BI742"/>
  <c r="BH742"/>
  <c r="BG742"/>
  <c r="BF742"/>
  <c r="T742"/>
  <c r="R742"/>
  <c r="P742"/>
  <c r="BI738"/>
  <c r="BH738"/>
  <c r="BG738"/>
  <c r="BF738"/>
  <c r="T738"/>
  <c r="R738"/>
  <c r="P738"/>
  <c r="BI733"/>
  <c r="BH733"/>
  <c r="BG733"/>
  <c r="BF733"/>
  <c r="T733"/>
  <c r="R733"/>
  <c r="P733"/>
  <c r="BI729"/>
  <c r="BH729"/>
  <c r="BG729"/>
  <c r="BF729"/>
  <c r="T729"/>
  <c r="R729"/>
  <c r="P729"/>
  <c r="BI725"/>
  <c r="BH725"/>
  <c r="BG725"/>
  <c r="BF725"/>
  <c r="T725"/>
  <c r="R725"/>
  <c r="P725"/>
  <c r="BI721"/>
  <c r="BH721"/>
  <c r="BG721"/>
  <c r="BF721"/>
  <c r="T721"/>
  <c r="R721"/>
  <c r="P721"/>
  <c r="BI717"/>
  <c r="BH717"/>
  <c r="BG717"/>
  <c r="BF717"/>
  <c r="T717"/>
  <c r="R717"/>
  <c r="P717"/>
  <c r="BI713"/>
  <c r="BH713"/>
  <c r="BG713"/>
  <c r="BF713"/>
  <c r="T713"/>
  <c r="R713"/>
  <c r="P713"/>
  <c r="BI709"/>
  <c r="BH709"/>
  <c r="BG709"/>
  <c r="BF709"/>
  <c r="T709"/>
  <c r="R709"/>
  <c r="P709"/>
  <c r="BI705"/>
  <c r="BH705"/>
  <c r="BG705"/>
  <c r="BF705"/>
  <c r="T705"/>
  <c r="R705"/>
  <c r="P705"/>
  <c r="BI701"/>
  <c r="BH701"/>
  <c r="BG701"/>
  <c r="BF701"/>
  <c r="T701"/>
  <c r="R701"/>
  <c r="P701"/>
  <c r="BI697"/>
  <c r="BH697"/>
  <c r="BG697"/>
  <c r="BF697"/>
  <c r="T697"/>
  <c r="R697"/>
  <c r="P697"/>
  <c r="BI693"/>
  <c r="BH693"/>
  <c r="BG693"/>
  <c r="BF693"/>
  <c r="T693"/>
  <c r="R693"/>
  <c r="P693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77"/>
  <c r="BH677"/>
  <c r="BG677"/>
  <c r="BF677"/>
  <c r="T677"/>
  <c r="R677"/>
  <c r="P677"/>
  <c r="BI673"/>
  <c r="BH673"/>
  <c r="BG673"/>
  <c r="BF673"/>
  <c r="T673"/>
  <c r="R673"/>
  <c r="P673"/>
  <c r="BI669"/>
  <c r="BH669"/>
  <c r="BG669"/>
  <c r="BF669"/>
  <c r="T669"/>
  <c r="R669"/>
  <c r="P669"/>
  <c r="BI665"/>
  <c r="BH665"/>
  <c r="BG665"/>
  <c r="BF665"/>
  <c r="T665"/>
  <c r="R665"/>
  <c r="P665"/>
  <c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5"/>
  <c r="BH645"/>
  <c r="BG645"/>
  <c r="BF645"/>
  <c r="T645"/>
  <c r="R645"/>
  <c r="P645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7"/>
  <c r="BH617"/>
  <c r="BG617"/>
  <c r="BF617"/>
  <c r="T617"/>
  <c r="R617"/>
  <c r="P617"/>
  <c r="BI613"/>
  <c r="BH613"/>
  <c r="BG613"/>
  <c r="BF613"/>
  <c r="T613"/>
  <c r="R613"/>
  <c r="P613"/>
  <c r="BI609"/>
  <c r="BH609"/>
  <c r="BG609"/>
  <c r="BF609"/>
  <c r="T609"/>
  <c r="R609"/>
  <c r="P609"/>
  <c r="BI605"/>
  <c r="BH605"/>
  <c r="BG605"/>
  <c r="BF605"/>
  <c r="T605"/>
  <c r="R605"/>
  <c r="P605"/>
  <c r="BI601"/>
  <c r="BH601"/>
  <c r="BG601"/>
  <c r="BF601"/>
  <c r="T601"/>
  <c r="R601"/>
  <c r="P601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2"/>
  <c r="BH592"/>
  <c r="BG592"/>
  <c r="BF592"/>
  <c r="T592"/>
  <c r="R592"/>
  <c r="P592"/>
  <c r="BI588"/>
  <c r="BH588"/>
  <c r="BG588"/>
  <c r="BF588"/>
  <c r="T588"/>
  <c r="R588"/>
  <c r="P588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59"/>
  <c r="BH359"/>
  <c r="BG359"/>
  <c r="BF359"/>
  <c r="T359"/>
  <c r="T358"/>
  <c r="R359"/>
  <c r="R358"/>
  <c r="P359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J130"/>
  <c r="J129"/>
  <c r="F127"/>
  <c r="E125"/>
  <c r="J94"/>
  <c r="J93"/>
  <c r="F91"/>
  <c r="E89"/>
  <c r="J20"/>
  <c r="E20"/>
  <c r="F130"/>
  <c r="J19"/>
  <c r="J17"/>
  <c r="E17"/>
  <c r="F93"/>
  <c r="J16"/>
  <c r="J14"/>
  <c r="J127"/>
  <c r="E7"/>
  <c r="E121"/>
  <c i="2" r="J39"/>
  <c r="J38"/>
  <c i="1" r="AY96"/>
  <c i="2" r="J37"/>
  <c i="1" r="AX96"/>
  <c i="2" r="BI459"/>
  <c r="BH459"/>
  <c r="BG459"/>
  <c r="BF459"/>
  <c r="T459"/>
  <c r="R459"/>
  <c r="P459"/>
  <c r="BI458"/>
  <c r="BH458"/>
  <c r="BG458"/>
  <c r="BF458"/>
  <c r="T458"/>
  <c r="R458"/>
  <c r="P458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94"/>
  <c r="J19"/>
  <c r="J17"/>
  <c r="E17"/>
  <c r="F123"/>
  <c r="J16"/>
  <c r="J14"/>
  <c r="J91"/>
  <c r="E7"/>
  <c r="E85"/>
  <c i="1" r="L90"/>
  <c r="AM90"/>
  <c r="AM89"/>
  <c r="L89"/>
  <c r="AM87"/>
  <c r="L87"/>
  <c r="L85"/>
  <c r="L84"/>
  <c i="3" r="BK738"/>
  <c r="J729"/>
  <c r="BK725"/>
  <c r="BK709"/>
  <c r="BK705"/>
  <c r="J697"/>
  <c r="BK689"/>
  <c r="J685"/>
  <c r="BK677"/>
  <c r="J673"/>
  <c r="BK669"/>
  <c r="J665"/>
  <c r="J653"/>
  <c r="J649"/>
  <c r="BK645"/>
  <c r="BK641"/>
  <c r="BK637"/>
  <c r="BK621"/>
  <c r="J613"/>
  <c r="BK605"/>
  <c r="BK601"/>
  <c r="BK599"/>
  <c r="J597"/>
  <c r="BK575"/>
  <c r="J571"/>
  <c r="BK567"/>
  <c r="BK563"/>
  <c r="BK559"/>
  <c r="J555"/>
  <c r="J551"/>
  <c r="J527"/>
  <c r="BK507"/>
  <c r="J503"/>
  <c r="J491"/>
  <c r="J483"/>
  <c r="J475"/>
  <c r="J471"/>
  <c r="J459"/>
  <c r="J451"/>
  <c r="BK447"/>
  <c r="J443"/>
  <c r="J440"/>
  <c r="J424"/>
  <c r="BK420"/>
  <c r="J416"/>
  <c r="BK412"/>
  <c r="BK408"/>
  <c r="BK404"/>
  <c r="J396"/>
  <c r="BK392"/>
  <c r="BK388"/>
  <c r="BK384"/>
  <c r="J372"/>
  <c r="BK368"/>
  <c r="BK350"/>
  <c r="J346"/>
  <c r="BK342"/>
  <c r="J338"/>
  <c r="BK330"/>
  <c r="BK318"/>
  <c r="J314"/>
  <c r="J301"/>
  <c r="J293"/>
  <c r="BK289"/>
  <c r="BK284"/>
  <c r="BK276"/>
  <c r="J272"/>
  <c r="J260"/>
  <c r="BK256"/>
  <c r="J252"/>
  <c r="BK248"/>
  <c r="BK244"/>
  <c r="J232"/>
  <c r="BK228"/>
  <c r="J220"/>
  <c r="BK208"/>
  <c r="J204"/>
  <c r="J196"/>
  <c r="BK192"/>
  <c r="J188"/>
  <c r="J184"/>
  <c r="BK172"/>
  <c r="BK168"/>
  <c r="J160"/>
  <c r="BK156"/>
  <c r="BK152"/>
  <c r="J148"/>
  <c r="BK140"/>
  <c r="J136"/>
  <c i="2" r="J449"/>
  <c r="J445"/>
  <c r="BK437"/>
  <c r="J433"/>
  <c r="J429"/>
  <c r="J425"/>
  <c r="J421"/>
  <c r="J417"/>
  <c r="J412"/>
  <c r="J408"/>
  <c r="J404"/>
  <c r="J400"/>
  <c r="J396"/>
  <c r="BK392"/>
  <c r="BK388"/>
  <c r="BK384"/>
  <c r="BK380"/>
  <c r="J376"/>
  <c r="J372"/>
  <c r="J368"/>
  <c r="BK364"/>
  <c r="J360"/>
  <c r="BK356"/>
  <c r="BK352"/>
  <c r="J348"/>
  <c r="J344"/>
  <c r="BK340"/>
  <c r="BK336"/>
  <c r="BK332"/>
  <c r="J328"/>
  <c r="J324"/>
  <c r="BK320"/>
  <c r="BK316"/>
  <c r="J311"/>
  <c r="J307"/>
  <c r="J303"/>
  <c r="J299"/>
  <c r="BK295"/>
  <c r="J291"/>
  <c r="J286"/>
  <c r="BK282"/>
  <c r="BK277"/>
  <c r="J273"/>
  <c r="BK269"/>
  <c r="BK265"/>
  <c r="BK261"/>
  <c r="BK257"/>
  <c r="J253"/>
  <c r="J249"/>
  <c r="J245"/>
  <c r="J241"/>
  <c r="J237"/>
  <c r="J233"/>
  <c r="J229"/>
  <c r="BK225"/>
  <c r="J221"/>
  <c r="J217"/>
  <c r="BK210"/>
  <c r="BK206"/>
  <c r="BK202"/>
  <c r="BK198"/>
  <c r="J194"/>
  <c r="J190"/>
  <c r="J186"/>
  <c r="BK182"/>
  <c r="J178"/>
  <c r="BK174"/>
  <c r="BK170"/>
  <c r="BK166"/>
  <c r="J162"/>
  <c r="BK158"/>
  <c r="BK154"/>
  <c r="J150"/>
  <c r="J146"/>
  <c r="J138"/>
  <c r="J134"/>
  <c r="J130"/>
  <c i="3" r="BK742"/>
  <c r="J738"/>
  <c r="BK733"/>
  <c r="BK717"/>
  <c r="J701"/>
  <c r="BK697"/>
  <c r="J693"/>
  <c r="J689"/>
  <c r="J681"/>
  <c r="BK673"/>
  <c r="J669"/>
  <c r="BK665"/>
  <c r="BK661"/>
  <c r="BK657"/>
  <c r="J637"/>
  <c r="J629"/>
  <c r="J625"/>
  <c r="J617"/>
  <c r="BK609"/>
  <c r="BK597"/>
  <c r="J579"/>
  <c r="J567"/>
  <c r="BK555"/>
  <c r="J539"/>
  <c r="J535"/>
  <c r="BK531"/>
  <c r="BK523"/>
  <c r="BK515"/>
  <c r="BK503"/>
  <c r="BK499"/>
  <c r="J495"/>
  <c r="BK483"/>
  <c r="BK479"/>
  <c r="BK475"/>
  <c r="BK471"/>
  <c r="BK463"/>
  <c r="BK455"/>
  <c r="BK451"/>
  <c r="J436"/>
  <c r="BK432"/>
  <c r="BK428"/>
  <c r="J404"/>
  <c r="J392"/>
  <c r="J380"/>
  <c r="BK364"/>
  <c r="BK359"/>
  <c r="J354"/>
  <c r="J350"/>
  <c r="J334"/>
  <c r="J330"/>
  <c r="BK322"/>
  <c r="BK314"/>
  <c r="BK310"/>
  <c r="J306"/>
  <c r="BK297"/>
  <c r="J289"/>
  <c r="J284"/>
  <c r="BK280"/>
  <c r="J268"/>
  <c r="BK264"/>
  <c r="BK252"/>
  <c r="J244"/>
  <c r="J236"/>
  <c r="J224"/>
  <c r="BK216"/>
  <c r="BK212"/>
  <c r="J208"/>
  <c r="BK204"/>
  <c r="BK200"/>
  <c r="J200"/>
  <c r="BK188"/>
  <c r="BK176"/>
  <c r="J164"/>
  <c r="J156"/>
  <c r="J144"/>
  <c i="2" r="BK458"/>
  <c r="J458"/>
  <c r="BK453"/>
  <c r="BK417"/>
  <c r="J154"/>
  <c r="BK146"/>
  <c r="J142"/>
  <c i="1" r="AS95"/>
  <c i="3" r="J742"/>
  <c r="J733"/>
  <c r="BK729"/>
  <c r="J725"/>
  <c r="BK721"/>
  <c r="BK713"/>
  <c r="BK701"/>
  <c r="BK693"/>
  <c r="BK685"/>
  <c r="J677"/>
  <c r="J657"/>
  <c r="BK653"/>
  <c r="J645"/>
  <c r="BK633"/>
  <c r="BK625"/>
  <c r="BK613"/>
  <c r="J609"/>
  <c r="J605"/>
  <c r="BK598"/>
  <c r="BK592"/>
  <c r="J588"/>
  <c r="J583"/>
  <c r="J559"/>
  <c r="BK547"/>
  <c r="BK543"/>
  <c r="BK539"/>
  <c r="BK535"/>
  <c r="BK527"/>
  <c r="J519"/>
  <c r="J515"/>
  <c r="BK511"/>
  <c r="J487"/>
  <c r="J467"/>
  <c r="J463"/>
  <c r="BK443"/>
  <c r="BK440"/>
  <c r="J432"/>
  <c r="J412"/>
  <c r="J408"/>
  <c r="BK400"/>
  <c r="J388"/>
  <c r="J376"/>
  <c r="BK346"/>
  <c r="J342"/>
  <c r="J326"/>
  <c r="BK301"/>
  <c r="BK293"/>
  <c r="J276"/>
  <c r="J240"/>
  <c r="BK236"/>
  <c r="BK232"/>
  <c r="J228"/>
  <c r="BK224"/>
  <c r="BK220"/>
  <c r="J212"/>
  <c r="J192"/>
  <c r="J180"/>
  <c r="J172"/>
  <c r="J168"/>
  <c r="J152"/>
  <c r="J140"/>
  <c r="BK136"/>
  <c i="2" r="BK445"/>
  <c r="J441"/>
  <c i="3" r="BK755"/>
  <c r="J755"/>
  <c r="BK752"/>
  <c r="J752"/>
  <c r="BK751"/>
  <c r="J751"/>
  <c r="BK746"/>
  <c r="J746"/>
  <c r="J721"/>
  <c r="J717"/>
  <c r="J713"/>
  <c r="J709"/>
  <c r="J705"/>
  <c r="BK681"/>
  <c r="J661"/>
  <c r="BK649"/>
  <c r="J641"/>
  <c r="J633"/>
  <c r="BK629"/>
  <c r="J621"/>
  <c r="BK617"/>
  <c r="J601"/>
  <c r="J599"/>
  <c r="J598"/>
  <c r="J592"/>
  <c r="BK588"/>
  <c r="BK583"/>
  <c r="BK579"/>
  <c r="J575"/>
  <c r="BK571"/>
  <c r="J563"/>
  <c r="BK551"/>
  <c r="J547"/>
  <c r="J543"/>
  <c r="J531"/>
  <c r="J523"/>
  <c r="BK519"/>
  <c r="J511"/>
  <c r="J507"/>
  <c r="J499"/>
  <c r="BK495"/>
  <c r="BK491"/>
  <c r="BK487"/>
  <c r="J479"/>
  <c r="BK467"/>
  <c r="BK459"/>
  <c r="J455"/>
  <c r="J447"/>
  <c r="BK436"/>
  <c r="J428"/>
  <c r="BK424"/>
  <c r="J420"/>
  <c r="BK416"/>
  <c r="J400"/>
  <c r="BK396"/>
  <c r="J384"/>
  <c r="BK380"/>
  <c r="BK376"/>
  <c r="BK372"/>
  <c r="J368"/>
  <c r="J364"/>
  <c r="J359"/>
  <c r="BK354"/>
  <c r="BK338"/>
  <c r="BK334"/>
  <c r="BK326"/>
  <c r="J322"/>
  <c r="J318"/>
  <c r="J310"/>
  <c r="BK306"/>
  <c r="J297"/>
  <c r="J280"/>
  <c r="BK272"/>
  <c r="BK268"/>
  <c r="J264"/>
  <c r="BK260"/>
  <c r="J256"/>
  <c r="J248"/>
  <c r="BK240"/>
  <c r="J216"/>
  <c r="BK196"/>
  <c r="BK184"/>
  <c r="BK180"/>
  <c r="J176"/>
  <c r="BK164"/>
  <c r="BK160"/>
  <c r="BK148"/>
  <c r="BK144"/>
  <c i="2" r="BK459"/>
  <c r="J459"/>
  <c r="J453"/>
  <c r="BK449"/>
  <c r="BK441"/>
  <c r="J437"/>
  <c r="BK433"/>
  <c r="BK429"/>
  <c r="BK425"/>
  <c r="BK421"/>
  <c r="BK412"/>
  <c r="BK408"/>
  <c r="BK404"/>
  <c r="BK400"/>
  <c r="BK396"/>
  <c r="J392"/>
  <c r="J388"/>
  <c r="J384"/>
  <c r="J380"/>
  <c r="BK376"/>
  <c r="BK372"/>
  <c r="BK368"/>
  <c r="J364"/>
  <c r="BK360"/>
  <c r="J356"/>
  <c r="J352"/>
  <c r="BK348"/>
  <c r="BK344"/>
  <c r="J340"/>
  <c r="J336"/>
  <c r="J332"/>
  <c r="BK328"/>
  <c r="BK324"/>
  <c r="J320"/>
  <c r="J316"/>
  <c r="BK311"/>
  <c r="BK307"/>
  <c r="BK303"/>
  <c r="BK299"/>
  <c r="J295"/>
  <c r="BK291"/>
  <c r="BK286"/>
  <c r="J282"/>
  <c r="J277"/>
  <c r="BK273"/>
  <c r="J269"/>
  <c r="J265"/>
  <c r="J261"/>
  <c r="J257"/>
  <c r="BK253"/>
  <c r="BK249"/>
  <c r="BK245"/>
  <c r="BK241"/>
  <c r="BK237"/>
  <c r="BK233"/>
  <c r="BK229"/>
  <c r="J225"/>
  <c r="BK221"/>
  <c r="BK217"/>
  <c r="J210"/>
  <c r="J206"/>
  <c r="J202"/>
  <c r="J198"/>
  <c r="BK194"/>
  <c r="BK190"/>
  <c r="BK186"/>
  <c r="J182"/>
  <c r="BK178"/>
  <c r="J174"/>
  <c r="J170"/>
  <c r="J166"/>
  <c r="BK162"/>
  <c r="J158"/>
  <c r="BK150"/>
  <c r="BK142"/>
  <c r="BK138"/>
  <c r="BK134"/>
  <c r="BK130"/>
  <c l="1" r="T129"/>
  <c r="BK290"/>
  <c r="J290"/>
  <c r="J102"/>
  <c r="BK315"/>
  <c r="J315"/>
  <c r="J103"/>
  <c r="R416"/>
  <c r="P457"/>
  <c i="3" r="T135"/>
  <c r="BK305"/>
  <c r="J305"/>
  <c r="J102"/>
  <c r="P363"/>
  <c i="2" r="P129"/>
  <c r="P281"/>
  <c r="R281"/>
  <c r="R290"/>
  <c r="P315"/>
  <c r="BK416"/>
  <c r="J416"/>
  <c r="J104"/>
  <c r="BK457"/>
  <c r="J457"/>
  <c r="J105"/>
  <c i="3" r="P135"/>
  <c r="R288"/>
  <c r="R305"/>
  <c r="T363"/>
  <c r="P587"/>
  <c r="T587"/>
  <c r="R596"/>
  <c r="P600"/>
  <c i="2" r="R129"/>
  <c r="BK281"/>
  <c r="J281"/>
  <c r="J101"/>
  <c r="T281"/>
  <c r="T290"/>
  <c r="R315"/>
  <c r="P416"/>
  <c r="T457"/>
  <c i="3" r="BK135"/>
  <c r="BK288"/>
  <c r="J288"/>
  <c r="J101"/>
  <c r="T288"/>
  <c r="T305"/>
  <c r="R363"/>
  <c r="BK587"/>
  <c r="J587"/>
  <c r="J105"/>
  <c r="R587"/>
  <c r="BK596"/>
  <c r="J596"/>
  <c r="J106"/>
  <c r="P596"/>
  <c r="T596"/>
  <c r="T600"/>
  <c r="R737"/>
  <c i="2" r="BK129"/>
  <c r="J129"/>
  <c r="J100"/>
  <c r="P290"/>
  <c r="T315"/>
  <c r="T416"/>
  <c r="R457"/>
  <c i="3" r="R135"/>
  <c r="R134"/>
  <c r="R133"/>
  <c r="P288"/>
  <c r="P305"/>
  <c r="BK363"/>
  <c r="J363"/>
  <c r="J104"/>
  <c r="BK600"/>
  <c r="J600"/>
  <c r="J107"/>
  <c r="R600"/>
  <c r="BK737"/>
  <c r="J737"/>
  <c r="J108"/>
  <c r="P737"/>
  <c r="T737"/>
  <c r="BK750"/>
  <c r="J750"/>
  <c r="J109"/>
  <c r="P750"/>
  <c r="R750"/>
  <c r="T750"/>
  <c i="2" r="E115"/>
  <c r="J121"/>
  <c r="BE138"/>
  <c r="BE154"/>
  <c r="BE158"/>
  <c r="BE174"/>
  <c r="BE178"/>
  <c r="BE186"/>
  <c r="BE210"/>
  <c r="BE217"/>
  <c r="BE225"/>
  <c r="BE229"/>
  <c r="BE233"/>
  <c r="BE237"/>
  <c r="BE241"/>
  <c r="BE245"/>
  <c r="BE249"/>
  <c r="BE269"/>
  <c r="BE277"/>
  <c r="BE282"/>
  <c r="BE295"/>
  <c r="BE299"/>
  <c r="BE303"/>
  <c r="BE307"/>
  <c r="BE311"/>
  <c r="BE320"/>
  <c r="BE328"/>
  <c r="BE332"/>
  <c r="BE344"/>
  <c r="BE348"/>
  <c r="BE352"/>
  <c r="BE356"/>
  <c r="BE360"/>
  <c r="BE368"/>
  <c r="BE372"/>
  <c r="BE384"/>
  <c r="BE392"/>
  <c r="BE396"/>
  <c r="BE400"/>
  <c r="BE404"/>
  <c r="BE412"/>
  <c r="BE417"/>
  <c r="BE433"/>
  <c r="BE441"/>
  <c r="BE453"/>
  <c r="BE458"/>
  <c r="BE459"/>
  <c i="3" r="J91"/>
  <c r="BE152"/>
  <c r="BE156"/>
  <c r="BE200"/>
  <c r="BE208"/>
  <c r="BE216"/>
  <c r="BE220"/>
  <c r="BE224"/>
  <c r="BE232"/>
  <c r="BE289"/>
  <c r="BE293"/>
  <c r="BE330"/>
  <c r="BE346"/>
  <c r="BE388"/>
  <c r="BE443"/>
  <c r="BE447"/>
  <c r="BE463"/>
  <c r="BE467"/>
  <c r="BE479"/>
  <c r="BE511"/>
  <c r="BE531"/>
  <c r="BE535"/>
  <c r="BE555"/>
  <c r="BE588"/>
  <c r="BE592"/>
  <c r="BE598"/>
  <c r="BE601"/>
  <c r="BE605"/>
  <c r="BE609"/>
  <c r="BE621"/>
  <c r="BE641"/>
  <c r="BE653"/>
  <c r="BE657"/>
  <c r="BE665"/>
  <c r="BE673"/>
  <c r="BE677"/>
  <c r="BE689"/>
  <c r="BE693"/>
  <c r="BE701"/>
  <c r="BE742"/>
  <c r="BE746"/>
  <c r="BE751"/>
  <c r="BE752"/>
  <c r="BE755"/>
  <c i="2" r="BE437"/>
  <c i="3" r="E85"/>
  <c r="F129"/>
  <c r="BE140"/>
  <c r="BE144"/>
  <c r="BE168"/>
  <c r="BE172"/>
  <c r="BE180"/>
  <c r="BE184"/>
  <c r="BE192"/>
  <c r="BE196"/>
  <c r="BE204"/>
  <c r="BE244"/>
  <c r="BE248"/>
  <c r="BE252"/>
  <c r="BE260"/>
  <c r="BE264"/>
  <c r="BE276"/>
  <c r="BE280"/>
  <c r="BE284"/>
  <c r="BE310"/>
  <c r="BE314"/>
  <c r="BE318"/>
  <c r="BE334"/>
  <c r="BE342"/>
  <c r="BE350"/>
  <c r="BE354"/>
  <c r="BE359"/>
  <c r="BE364"/>
  <c r="BE368"/>
  <c r="BE376"/>
  <c r="BE392"/>
  <c r="BE416"/>
  <c r="BE424"/>
  <c r="BE432"/>
  <c r="BE455"/>
  <c r="BE471"/>
  <c r="BE475"/>
  <c r="BE495"/>
  <c r="BE499"/>
  <c r="BE503"/>
  <c r="BE519"/>
  <c r="BE551"/>
  <c r="BE563"/>
  <c r="BE567"/>
  <c r="BE571"/>
  <c r="BE575"/>
  <c r="BE599"/>
  <c r="BE617"/>
  <c r="BE633"/>
  <c r="BE661"/>
  <c r="BE669"/>
  <c r="BE705"/>
  <c r="BE725"/>
  <c r="BE729"/>
  <c r="BE738"/>
  <c r="BK358"/>
  <c r="J358"/>
  <c r="J103"/>
  <c i="2" r="F93"/>
  <c r="F124"/>
  <c r="BE142"/>
  <c r="BE150"/>
  <c r="BE421"/>
  <c r="BE425"/>
  <c r="BE429"/>
  <c r="BE445"/>
  <c r="BE449"/>
  <c i="3" r="F94"/>
  <c r="BE136"/>
  <c r="BE148"/>
  <c r="BE160"/>
  <c r="BE188"/>
  <c r="BE228"/>
  <c r="BE240"/>
  <c r="BE256"/>
  <c r="BE326"/>
  <c r="BE338"/>
  <c r="BE384"/>
  <c r="BE396"/>
  <c r="BE400"/>
  <c r="BE404"/>
  <c r="BE408"/>
  <c r="BE412"/>
  <c r="BE420"/>
  <c r="BE487"/>
  <c r="BE507"/>
  <c r="BE543"/>
  <c r="BE547"/>
  <c r="BE559"/>
  <c r="BE583"/>
  <c r="BE637"/>
  <c r="BE645"/>
  <c r="BE649"/>
  <c r="BE681"/>
  <c r="BE685"/>
  <c r="BE721"/>
  <c i="2" r="BE130"/>
  <c r="BE134"/>
  <c r="BE146"/>
  <c r="BE162"/>
  <c r="BE166"/>
  <c r="BE170"/>
  <c r="BE182"/>
  <c r="BE190"/>
  <c r="BE194"/>
  <c r="BE198"/>
  <c r="BE202"/>
  <c r="BE206"/>
  <c r="BE221"/>
  <c r="BE253"/>
  <c r="BE257"/>
  <c r="BE261"/>
  <c r="BE265"/>
  <c r="BE273"/>
  <c r="BE286"/>
  <c r="BE291"/>
  <c r="BE316"/>
  <c r="BE324"/>
  <c r="BE336"/>
  <c r="BE340"/>
  <c r="BE364"/>
  <c r="BE376"/>
  <c r="BE380"/>
  <c r="BE388"/>
  <c r="BE408"/>
  <c i="3" r="BE164"/>
  <c r="BE176"/>
  <c r="BE212"/>
  <c r="BE236"/>
  <c r="BE268"/>
  <c r="BE272"/>
  <c r="BE297"/>
  <c r="BE301"/>
  <c r="BE306"/>
  <c r="BE322"/>
  <c r="BE372"/>
  <c r="BE380"/>
  <c r="BE428"/>
  <c r="BE436"/>
  <c r="BE440"/>
  <c r="BE451"/>
  <c r="BE459"/>
  <c r="BE483"/>
  <c r="BE491"/>
  <c r="BE515"/>
  <c r="BE523"/>
  <c r="BE527"/>
  <c r="BE539"/>
  <c r="BE579"/>
  <c r="BE597"/>
  <c r="BE613"/>
  <c r="BE625"/>
  <c r="BE629"/>
  <c r="BE697"/>
  <c r="BE709"/>
  <c r="BE713"/>
  <c r="BE717"/>
  <c r="BE733"/>
  <c r="BK754"/>
  <c r="J754"/>
  <c r="J111"/>
  <c i="2" r="F37"/>
  <c i="1" r="BB96"/>
  <c i="2" r="J36"/>
  <c i="1" r="AW96"/>
  <c i="3" r="F38"/>
  <c i="1" r="BC97"/>
  <c i="3" r="J36"/>
  <c i="1" r="AW97"/>
  <c r="AS94"/>
  <c i="2" r="F36"/>
  <c i="1" r="BA96"/>
  <c i="2" r="F39"/>
  <c i="1" r="BD96"/>
  <c i="3" r="F39"/>
  <c i="1" r="BD97"/>
  <c i="3" r="F37"/>
  <c i="1" r="BB97"/>
  <c i="3" r="F36"/>
  <c i="1" r="BA97"/>
  <c i="2" r="F38"/>
  <c i="1" r="BC96"/>
  <c i="3" l="1" r="BK134"/>
  <c r="J134"/>
  <c r="J99"/>
  <c i="2" r="R128"/>
  <c r="R127"/>
  <c i="3" r="P134"/>
  <c r="P133"/>
  <c i="1" r="AU97"/>
  <c i="2" r="P128"/>
  <c r="P127"/>
  <c i="1" r="AU96"/>
  <c i="3" r="T134"/>
  <c r="T133"/>
  <c i="2" r="T128"/>
  <c r="T127"/>
  <c r="BK128"/>
  <c r="BK127"/>
  <c r="J127"/>
  <c r="J98"/>
  <c i="3" r="J135"/>
  <c r="J100"/>
  <c r="BK753"/>
  <c r="J753"/>
  <c r="J110"/>
  <c i="1" r="BA95"/>
  <c r="AW95"/>
  <c i="3" r="F35"/>
  <c i="1" r="AZ97"/>
  <c r="BB95"/>
  <c r="BB94"/>
  <c r="W31"/>
  <c r="BC95"/>
  <c r="AY95"/>
  <c r="BD95"/>
  <c r="BD94"/>
  <c r="W33"/>
  <c i="2" r="J35"/>
  <c i="1" r="AV96"/>
  <c r="AT96"/>
  <c i="3" r="J35"/>
  <c i="1" r="AV97"/>
  <c r="AT97"/>
  <c i="2" r="F35"/>
  <c i="1" r="AZ96"/>
  <c i="2" l="1" r="J128"/>
  <c r="J99"/>
  <c i="3" r="BK133"/>
  <c r="J133"/>
  <c r="J98"/>
  <c i="1" r="AU95"/>
  <c r="AU94"/>
  <c r="AZ95"/>
  <c r="AZ94"/>
  <c r="AV94"/>
  <c r="AK29"/>
  <c r="AX94"/>
  <c r="BA94"/>
  <c r="AW94"/>
  <c r="AK30"/>
  <c r="AX95"/>
  <c i="2" r="J32"/>
  <c i="1" r="AG96"/>
  <c r="AN96"/>
  <c r="BC94"/>
  <c r="AY94"/>
  <c i="2" l="1" r="J41"/>
  <c i="1" r="AV95"/>
  <c r="AT95"/>
  <c r="W30"/>
  <c r="W29"/>
  <c r="AT94"/>
  <c i="3" r="J32"/>
  <c i="1" r="AG97"/>
  <c r="AN97"/>
  <c r="W32"/>
  <c i="3" l="1" r="J41"/>
  <c i="1" r="AG95"/>
  <c r="AN95"/>
  <c l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<sst xmlns="http://schemas.openxmlformats.org/spreadsheetml/2006/main">
  <si>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</si>
  <si>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</si>
  <si>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</si>
  <si>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</si>
  <si>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</si>
  <si>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{5950171a-dd27-406b-bda0-4fbdcb3a3d92}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</si>
  <si>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</si>
  <si>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</si>
  <si>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</si>
  <si>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</si>
  <si>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</si>
  <si>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</si>
  <si>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</si>
  <si>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</si>
  <si>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18/19A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</si>
  <si>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</si>
  <si>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</si>
  <si>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Číbuz, Segregace pěší dopravy a odvodnění prostoru při silnici III/3087 a III/386</t>
  </si>
  <si>
    <t>KSO:</t>
  </si>
  <si>
    <t>822 29 7</t>
  </si>
  <si>
    <t>CC-CZ:</t>
  </si>
  <si>
    <t>21122</t>
  </si>
  <si>
    <t>Místo:</t>
  </si>
  <si>
    <t>Číbuz-doplnění 26.2.2020</t>
  </si>
  <si>
    <t>Datum:</t>
  </si>
  <si>
    <t>10. 4. 2019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</si>
  <si>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</si>
  <si>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</si>
  <si>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</si>
  <si>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</si>
  <si>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</si>
  <si>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</si>
  <si>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</si>
  <si>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VIAPROJEKT s.r.o. HK</t>
  </si>
  <si>
    <t>True</t>
  </si>
  <si>
    <t>Zpracovatel:</t>
  </si>
  <si>
    <t>B-Burešová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</si>
  <si>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</si>
  <si>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</si>
  <si>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</si>
  <si>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</si>
  <si>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</si>
  <si>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</si>
  <si>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</si>
  <si>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</si>
  <si>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</si>
  <si>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</si>
  <si>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</si>
  <si>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</si>
  <si>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</si>
  <si>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</si>
  <si>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</si>
  <si>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</si>
  <si>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</si>
  <si>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</si>
  <si>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</si>
  <si>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</si>
  <si>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</si>
  <si>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</si>
  <si>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</si>
  <si>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</si>
  <si>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</si>
  <si>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</si>
  <si>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</si>
  <si>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</si>
  <si>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</si>
  <si>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</si>
  <si>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</si>
  <si>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</si>
  <si>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</si>
  <si>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</si>
  <si>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</si>
  <si>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</si>
  <si>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</si>
  <si>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</si>
  <si>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</si>
  <si>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</si>
  <si>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</si>
  <si>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</si>
  <si>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</si>
  <si>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</si>
  <si>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</si>
  <si>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SO1</t>
  </si>
  <si>
    <t>SO111 Zpevněné plochy</t>
  </si>
  <si>
    <t>STA</t>
  </si>
  <si>
    <t>1</t>
  </si>
  <si>
    <t>{78f0232b-ccda-47db-87b8-436f0012ba86}</t>
  </si>
  <si>
    <t>2</t>
  </si>
  <si>
    <t>/</t>
  </si>
  <si>
    <t>a</t>
  </si>
  <si>
    <t>Příprava území</t>
  </si>
  <si>
    <t>Soupis</t>
  </si>
  <si>
    <t>{f04c0ad6-cbeb-448d-b39f-6faf8e369d5d}</t>
  </si>
  <si>
    <t>b</t>
  </si>
  <si>
    <t>Návrh</t>
  </si>
  <si>
    <t>{8aa124cb-a4bb-4cd9-bcd9-4c1e1fa759e7}</t>
  </si>
  <si>
    <t>KRYCÍ LIST SOUPISU PRACÍ</t>
  </si>
  <si>
    <t>Objekt:</t>
  </si>
  <si>
    <t>SO1 - SO111 Zpevněné plochy</t>
  </si>
  <si>
    <t>Soupis:</t>
  </si>
  <si>
    <t>a - Příprava území</t>
  </si>
  <si>
    <t>Číbuz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</si>
  <si>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</si>
  <si>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</si>
  <si>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</si>
  <si>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</si>
  <si>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</si>
  <si>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</si>
  <si>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</si>
  <si>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</si>
  <si>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</si>
  <si>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</si>
  <si>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</si>
  <si>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</si>
  <si>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</si>
  <si>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</si>
  <si>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</si>
  <si>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</si>
  <si>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</si>
  <si>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</si>
  <si>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</si>
  <si>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</si>
  <si>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</si>
  <si>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</si>
  <si>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</si>
  <si>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</si>
  <si>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</si>
  <si>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</si>
  <si>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</si>
  <si>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</si>
  <si>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</si>
  <si>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</si>
  <si>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</si>
  <si>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</si>
  <si>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</si>
  <si>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CS ÚRS 2019 01</t>
  </si>
  <si>
    <t>4</t>
  </si>
  <si>
    <t>-1734133647</t>
  </si>
  <si>
    <t>VV</t>
  </si>
  <si>
    <t>vybourání chodníku-kryt dlažba 200/100, viz. příloha D.1.1.1., D.1.1.2.</t>
  </si>
  <si>
    <t>30</t>
  </si>
  <si>
    <t>Součet</t>
  </si>
  <si>
    <t>113106142</t>
  </si>
  <si>
    <t>Rozebrání dlažeb z betonových nebo kamenných dlaždic komunikací pro pěší strojně pl přes 50 m2</t>
  </si>
  <si>
    <t>83213180</t>
  </si>
  <si>
    <t>vybourání chodníku-kryt dlažba 300/300, viz. příloha D.1.1.2.</t>
  </si>
  <si>
    <t>80+17+28+23+51+5</t>
  </si>
  <si>
    <t>3</t>
  </si>
  <si>
    <t>4587962</t>
  </si>
  <si>
    <t>vybourání chodníku-kryt dlažba 500/500, viz. příloha D.1.1.2.</t>
  </si>
  <si>
    <t>8,5+19+12+11+64+39,5</t>
  </si>
  <si>
    <t>113106192</t>
  </si>
  <si>
    <t>Rozebrání vozovek ze silničních dílců se spárami zalitými cementovou maltou strojně pl do 50 m2</t>
  </si>
  <si>
    <t>-1062995904</t>
  </si>
  <si>
    <t>vybourání vjezdů-kryt panely, viz. příloha D.1.1.2.</t>
  </si>
  <si>
    <t>10</t>
  </si>
  <si>
    <t>5</t>
  </si>
  <si>
    <t>-138090822</t>
  </si>
  <si>
    <t>vybourání zpevněné plochy-kryt panely, viz. příloha D.1.1.2.</t>
  </si>
  <si>
    <t>9</t>
  </si>
  <si>
    <t>6</t>
  </si>
  <si>
    <t>113106221</t>
  </si>
  <si>
    <t>Rozebrání dlažeb vozovek z drobných kostek s ložem z kameniva strojně pl přes 50 do 200 m2</t>
  </si>
  <si>
    <t>-1681668787</t>
  </si>
  <si>
    <t>vybourání vjezdu-kryt kamenná dlažba 100/100, dlažba se zpětně použije, viz. příloha D.1.1.2.</t>
  </si>
  <si>
    <t>(9+14)+(55+16+33+18)</t>
  </si>
  <si>
    <t>7</t>
  </si>
  <si>
    <t>113107162</t>
  </si>
  <si>
    <t>Odstranění podkladu z kameniva drceného tl 200 mm strojně pl přes 50 do 200 m2</t>
  </si>
  <si>
    <t>-355140783</t>
  </si>
  <si>
    <t>vybourání chodníku a zpevněné plochy-kryt beton , viz. příloha D.1.1.1., D.1.1.2.</t>
  </si>
  <si>
    <t>58</t>
  </si>
  <si>
    <t>8</t>
  </si>
  <si>
    <t>1212344072</t>
  </si>
  <si>
    <t>vybourání chodníku-kryt dlažba 500/500, viz. příloha D.1.1.1., D.1.1.2.</t>
  </si>
  <si>
    <t>154</t>
  </si>
  <si>
    <t>113107170</t>
  </si>
  <si>
    <t>Odstranění podkladu z betonu prostého tl 100 mm strojně pl přes 50 do 200 m2</t>
  </si>
  <si>
    <t>-1601933310</t>
  </si>
  <si>
    <t>vybourání chodníku a zpevněné plochy-kryt beton, viz. příloha D.1.1.2.</t>
  </si>
  <si>
    <t>25+1,5+1,5+14+9+7</t>
  </si>
  <si>
    <t>113107222</t>
  </si>
  <si>
    <t>Odstranění podkladu z kameniva drceného tl 200 mm strojně pl přes 200 m2</t>
  </si>
  <si>
    <t>2121772604</t>
  </si>
  <si>
    <t>vybourání chodníku-kryt dlažba 300/300, viz. příloha D.1.1.1., D.1.1.2.</t>
  </si>
  <si>
    <t>204</t>
  </si>
  <si>
    <t>11</t>
  </si>
  <si>
    <t>113107223</t>
  </si>
  <si>
    <t>Odstranění podkladu z kameniva drceného tl 300 mm strojně pl přes 200 m2</t>
  </si>
  <si>
    <t>-1233707691</t>
  </si>
  <si>
    <t>vybourání zpevněné plochy -kryt kamenivo v tl. 25 cm, viz. příloha D.1.1.1.,, D.1.1.2.</t>
  </si>
  <si>
    <t>291</t>
  </si>
  <si>
    <t>12</t>
  </si>
  <si>
    <t>-553493265</t>
  </si>
  <si>
    <t>demolice komunikace -kryt živice, viz. příloha D.1.1.1., D.1.1.2.</t>
  </si>
  <si>
    <t>248</t>
  </si>
  <si>
    <t>13</t>
  </si>
  <si>
    <t>113107242</t>
  </si>
  <si>
    <t>Odstranění podkladu živičného tl 100 mm strojně pl přes 200 m2</t>
  </si>
  <si>
    <t>-861857923</t>
  </si>
  <si>
    <t>demolice komunikace -kryt živice, viz. příloha D.1.1.2.</t>
  </si>
  <si>
    <t>14</t>
  </si>
  <si>
    <t>113107322</t>
  </si>
  <si>
    <t>Odstranění podkladu z kameniva drceného tl 200 mm strojně pl do 50 m2</t>
  </si>
  <si>
    <t>1387540144</t>
  </si>
  <si>
    <t>113107323</t>
  </si>
  <si>
    <t>Odstranění podkladu z kameniva drceného tl 300 mm strojně pl do 50 m2</t>
  </si>
  <si>
    <t>-777026294</t>
  </si>
  <si>
    <t>vybourání zpevněné plochy-kryt panely, viz. opříloha D.1.1.1., D.1.1.3.</t>
  </si>
  <si>
    <t>16</t>
  </si>
  <si>
    <t>1576676964</t>
  </si>
  <si>
    <t>vybourání vjezdu-kryt panely, viz. příloha D.1.1.1., D.1.1.2.</t>
  </si>
  <si>
    <t>17</t>
  </si>
  <si>
    <t>-1188889327</t>
  </si>
  <si>
    <t>vybourání vjezdu-kryt kamenná dlažba 100/100 u čp.26, viz. příloha D.1.1.1., D.1.1.2.</t>
  </si>
  <si>
    <t>18</t>
  </si>
  <si>
    <t>113154112</t>
  </si>
  <si>
    <t>Frézování živičného krytu tl 40 mm pruh š 0,5 m pl do 500 m2 bez překážek v trase</t>
  </si>
  <si>
    <t>2124354510</t>
  </si>
  <si>
    <t>odfrézování v tl. 40 mm, viz. příloha D.1.1.2.</t>
  </si>
  <si>
    <t>6+18</t>
  </si>
  <si>
    <t>19</t>
  </si>
  <si>
    <t>113201111</t>
  </si>
  <si>
    <t>Vytrhání obrub chodníkových ležatých</t>
  </si>
  <si>
    <t>m</t>
  </si>
  <si>
    <t>348526938</t>
  </si>
  <si>
    <t>obrubník betonový-ležatý, viz. příloha D.1.1.2.</t>
  </si>
  <si>
    <t>3,9+3,6+4+6,5</t>
  </si>
  <si>
    <t>20</t>
  </si>
  <si>
    <t>113202111</t>
  </si>
  <si>
    <t>Vytrhání obrub krajníků obrubníků stojatých</t>
  </si>
  <si>
    <t>-1723375748</t>
  </si>
  <si>
    <t>betonový obrubník stojatý, viz. příloha D.1.1.2.</t>
  </si>
  <si>
    <t>20,5+2,5+36,5+34,5</t>
  </si>
  <si>
    <t>113204111</t>
  </si>
  <si>
    <t>Vytrhání obrub záhonových</t>
  </si>
  <si>
    <t>9084417</t>
  </si>
  <si>
    <t>obrubník betonový u chodníků a vjezdů, viz. příloha D.1.1.2</t>
  </si>
  <si>
    <t>(13,8+2,5+21+8,8+7,4+1+18,5+18,4+9,9+10,9+9,1+4,9+1,5+36,5+31,5+21+21,5+10,8+1)</t>
  </si>
  <si>
    <t>Mezisoučet</t>
  </si>
  <si>
    <t>(1,1+1,5+2,8+5,5+6,5+1,3+8,6+1,1+5,6+1)</t>
  </si>
  <si>
    <t>22</t>
  </si>
  <si>
    <t>121101103</t>
  </si>
  <si>
    <t>Sejmutí ornice s přemístěním na vzdálenost do 250 m</t>
  </si>
  <si>
    <t>m3</t>
  </si>
  <si>
    <t>2132154767</t>
  </si>
  <si>
    <t>sejmutí v tl. 100 mm, viz. příloha D.1.1.2.</t>
  </si>
  <si>
    <t>(39,5+49+456+14+20,5+7+18+19,5+4,5+3+1+11+10,5+3+8+4,5+23,5+436+119,5+40)*0,1</t>
  </si>
  <si>
    <t>23</t>
  </si>
  <si>
    <t>130001101</t>
  </si>
  <si>
    <t>Příplatek za ztížení vykopávky v blízkosti podzemního vedení</t>
  </si>
  <si>
    <t>-1835285656</t>
  </si>
  <si>
    <t>kabelové žlaby, viz. příloha D.1.1.1., D.1.1.2.</t>
  </si>
  <si>
    <t>(1*0,4*27)</t>
  </si>
  <si>
    <t>24</t>
  </si>
  <si>
    <t>-1710418844</t>
  </si>
  <si>
    <t>posun oplocení u pozemku p.č. 15/3 a p.č. 134,10% z celkové kubatury, viz. příloha D.1.1.1., D.1.1.2.</t>
  </si>
  <si>
    <t>(0,4*0,4*0,8*9)*0,1</t>
  </si>
  <si>
    <t>25</t>
  </si>
  <si>
    <t>132201101</t>
  </si>
  <si>
    <t>Hloubení rýh š do 600 mm v hornině tř. 3 objemu do 100 m3</t>
  </si>
  <si>
    <t>588425688</t>
  </si>
  <si>
    <t>1*0,4*27</t>
  </si>
  <si>
    <t>26</t>
  </si>
  <si>
    <t>1843412820</t>
  </si>
  <si>
    <t xml:space="preserve">posun oplocení u pozemku p.č. 15/3 a p.č. 134, viz. příloha  D.1.1.1., D.1.1.2.</t>
  </si>
  <si>
    <t>0,4*0,4*0,8*(5+4)</t>
  </si>
  <si>
    <t>27</t>
  </si>
  <si>
    <t>132201109</t>
  </si>
  <si>
    <t>Příplatek za lepivost k hloubení rýh š do 600 mm v hornině tř. 3</t>
  </si>
  <si>
    <t>1257466419</t>
  </si>
  <si>
    <t>kabelové žlaby, 10% z celkové kubatury, viz. příloha D.1.1.1., D.1.1.2.</t>
  </si>
  <si>
    <t>(1*0,4*27)*0,1</t>
  </si>
  <si>
    <t>28</t>
  </si>
  <si>
    <t>429165352</t>
  </si>
  <si>
    <t>posun oplocení u pozemku p.č. 15/3 a p.č. 134, 10% z celkové kubaruty, viz. příloha D.1.1.1., D.1.1.2.</t>
  </si>
  <si>
    <t>29</t>
  </si>
  <si>
    <t>162701105</t>
  </si>
  <si>
    <t>Vodorovné přemístění do 10000 m výkopku/sypaniny z horniny tř. 1 až 4</t>
  </si>
  <si>
    <t>920594076</t>
  </si>
  <si>
    <t>kabelové žlaby , viz. příloha D.1.1.1., D.1.1.2.</t>
  </si>
  <si>
    <t>0,46*0,46*27</t>
  </si>
  <si>
    <t>-1095000896</t>
  </si>
  <si>
    <t>posun oplocení u pozemku p.č. 15/3 a p.č. 134, viz. příloha D.1.1.1., D.1.1.2.</t>
  </si>
  <si>
    <t>31</t>
  </si>
  <si>
    <t>171201201</t>
  </si>
  <si>
    <t>Uložení sypaniny na skládky</t>
  </si>
  <si>
    <t>1484866070</t>
  </si>
  <si>
    <t>kabelové žalby, viz. příloha D.1.1.1., D.1.1.2.</t>
  </si>
  <si>
    <t>32</t>
  </si>
  <si>
    <t>-1623937568</t>
  </si>
  <si>
    <t>33</t>
  </si>
  <si>
    <t>171201211</t>
  </si>
  <si>
    <t>Poplatek za uložení stavebního odpadu - zeminy a kameniva na skládce</t>
  </si>
  <si>
    <t>t</t>
  </si>
  <si>
    <t>-2107060955</t>
  </si>
  <si>
    <t>(0,46*0,46*27)*1,8</t>
  </si>
  <si>
    <t>34</t>
  </si>
  <si>
    <t>13588286</t>
  </si>
  <si>
    <t>(0,4*0,4*0,8*9)*1,8</t>
  </si>
  <si>
    <t>35</t>
  </si>
  <si>
    <t>174101101</t>
  </si>
  <si>
    <t>Zásyp jam, šachet rýh nebo kolem objektů sypaninou se zhutněním</t>
  </si>
  <si>
    <t>1679979364</t>
  </si>
  <si>
    <t>kabelové žlaby , viz. příloha D.1.1.1. D.1.1.2.</t>
  </si>
  <si>
    <t>(1*0,40*27)-(0,46*0,46*27)</t>
  </si>
  <si>
    <t>36</t>
  </si>
  <si>
    <t>175151101</t>
  </si>
  <si>
    <t>Obsypání potrubí strojně sypaninou bez prohození, uloženou do 3 m</t>
  </si>
  <si>
    <t>-1922695660</t>
  </si>
  <si>
    <t>kabelové žlaby viz. příloha D.1.1.1., D.1.1.2.</t>
  </si>
  <si>
    <t>(0,46*0,46*27)-(0,2*0,215*27)</t>
  </si>
  <si>
    <t>37</t>
  </si>
  <si>
    <t>M</t>
  </si>
  <si>
    <t>1751512</t>
  </si>
  <si>
    <t>štěrkopísek na obsyp kabelových žlabů</t>
  </si>
  <si>
    <t>-1725438344</t>
  </si>
  <si>
    <t>kabelové žlaby, viz. příloha D.1.1.1.. D.1.1.2</t>
  </si>
  <si>
    <t>Zakládání</t>
  </si>
  <si>
    <t>38</t>
  </si>
  <si>
    <t>275313711</t>
  </si>
  <si>
    <t>Základové patky z betonu tř. C 20/25</t>
  </si>
  <si>
    <t>830189350</t>
  </si>
  <si>
    <t>posun oplocení podél parcelu p.č. 15/3 a p.č.134, beton C20/25-XF3,viz. příloha D.1.1.1., D.1.1.2.</t>
  </si>
  <si>
    <t>39</t>
  </si>
  <si>
    <t>275353102</t>
  </si>
  <si>
    <t>Bednění kotevních otvorů v základových patkách průřezu do 0,01 m2 hl 0,5 m</t>
  </si>
  <si>
    <t>kus</t>
  </si>
  <si>
    <t>729692473</t>
  </si>
  <si>
    <t>posun oplocení u pozemku p.č. 15/3 a p.č. 134</t>
  </si>
  <si>
    <t>(0,4*0,8*4)*(5+4)</t>
  </si>
  <si>
    <t>Svislé a kompletní konstrukce</t>
  </si>
  <si>
    <t>40</t>
  </si>
  <si>
    <t>338171113</t>
  </si>
  <si>
    <t>Osazování sloupků a vzpěr plotových ocelových v do 2,00 m se zabetonováním</t>
  </si>
  <si>
    <t>580005135</t>
  </si>
  <si>
    <t>posun oplocení u pozemku p.č. 15/3 a p.č. 134, použijí se stávající sloupky, viz. příloha D.1.1.1., D.1.1.2.</t>
  </si>
  <si>
    <t>5+4</t>
  </si>
  <si>
    <t>41</t>
  </si>
  <si>
    <t>348101210</t>
  </si>
  <si>
    <t>Osazení vrat a vrátek k oplocení na ocelové sloupky do 2 m2</t>
  </si>
  <si>
    <t>697117139</t>
  </si>
  <si>
    <t>stávající branka u posunu oplocení u pozenku p.č. 15/3, viz. příloha D.1.1.1. , D.1.1.2.</t>
  </si>
  <si>
    <t>42</t>
  </si>
  <si>
    <t>348101240</t>
  </si>
  <si>
    <t>Osazení vrat a vrátek k oplocení na ocelové sloupky do 8 m2</t>
  </si>
  <si>
    <t>-1644587822</t>
  </si>
  <si>
    <t>stávající brána u posunu oplocení u pozemku p.č. 15/3, viz. příloha D.1.1.1., D.1.1.2.</t>
  </si>
  <si>
    <t>43</t>
  </si>
  <si>
    <t>348401120</t>
  </si>
  <si>
    <t>Montáž oplocení ze strojového pletiva s napínacími dráty výšky do 1,6 m</t>
  </si>
  <si>
    <t>76527569</t>
  </si>
  <si>
    <t>posun oplocení u pozemku p.č. 15/3 a p.č. 134, použije se stávající pletivo, viz. příloha D.1.1.1., D.1.1.2.</t>
  </si>
  <si>
    <t>11+9</t>
  </si>
  <si>
    <t>44</t>
  </si>
  <si>
    <t>348401350</t>
  </si>
  <si>
    <t>Rozvinutí, montáž a napnutí napínacího drátu na oplocení</t>
  </si>
  <si>
    <t>1639235612</t>
  </si>
  <si>
    <t>(11+9)*3</t>
  </si>
  <si>
    <t>45</t>
  </si>
  <si>
    <t>15615300</t>
  </si>
  <si>
    <t xml:space="preserve">drát kruhový Pz napínací  D 2,80mm</t>
  </si>
  <si>
    <t>454565353</t>
  </si>
  <si>
    <t>popsun oplocení upozemku p.č. 15/3 a p.č. 134, viz. příloha D.1.1.1.. D.1.1.2.</t>
  </si>
  <si>
    <t>Ostatní konstrukce a práce, bourání</t>
  </si>
  <si>
    <t>46</t>
  </si>
  <si>
    <t>919731114</t>
  </si>
  <si>
    <t>Zarovnání styčné plochy podkladu nebo krytu z betonu tl do 250 mm</t>
  </si>
  <si>
    <t>-414590815</t>
  </si>
  <si>
    <t>u opravy vjezdu k čp. 8, viz. příloha D.1.1.2.</t>
  </si>
  <si>
    <t>47</t>
  </si>
  <si>
    <t>919731121</t>
  </si>
  <si>
    <t>Zarovnání styčné plochy podkladu nebo krytu živičného tl do 50 mm</t>
  </si>
  <si>
    <t>1030773815</t>
  </si>
  <si>
    <t>viz. příloha D.1.1.2.</t>
  </si>
  <si>
    <t>6+35</t>
  </si>
  <si>
    <t>48</t>
  </si>
  <si>
    <t>919735111</t>
  </si>
  <si>
    <t>Řezání stávajícího živičného krytu hl do 50 mm</t>
  </si>
  <si>
    <t>-1429043046</t>
  </si>
  <si>
    <t>49</t>
  </si>
  <si>
    <t>919735124</t>
  </si>
  <si>
    <t>Řezání stávajícího betonového krytu hl do 200 mm</t>
  </si>
  <si>
    <t>-683455232</t>
  </si>
  <si>
    <t>u opravu vjezdu k čp. 8, viz. příloha D.1.1.2.</t>
  </si>
  <si>
    <t>50</t>
  </si>
  <si>
    <t>962042320</t>
  </si>
  <si>
    <t>Bourání zdiva nadzákladového z betonu prostého do 1 m3</t>
  </si>
  <si>
    <t>-1475939742</t>
  </si>
  <si>
    <t>odbourání části betonové zídky pro osazení palisády, viz. příloha D.1.1.1., D.1.1.2.</t>
  </si>
  <si>
    <t>0,1*1,5</t>
  </si>
  <si>
    <t>51</t>
  </si>
  <si>
    <t>962042321</t>
  </si>
  <si>
    <t>Bourání zdiva nadzákladového z betonu prostého přes 1 m3</t>
  </si>
  <si>
    <t>-220634283</t>
  </si>
  <si>
    <t>vybourání dvou čel propustku, viz. příloah D.1.1.1.. D.1.1.2</t>
  </si>
  <si>
    <t>(2,2*0,5*2)*2</t>
  </si>
  <si>
    <t>52</t>
  </si>
  <si>
    <t>966071711</t>
  </si>
  <si>
    <t>Bourání sloupků a vzpěr plotových ocelových do 2,5 m zabetonovaných</t>
  </si>
  <si>
    <t>1172798717</t>
  </si>
  <si>
    <t>posun oplocení u pozemku p.č. 15/3 a p.č. 134. viz. příloha D.1.1.1., D.1.1.2.</t>
  </si>
  <si>
    <t>53</t>
  </si>
  <si>
    <t>1209698320</t>
  </si>
  <si>
    <t>demolice stávajícího oplocení podé pozemku p.č. 15/1, viz. příloha D.1.1.1., D.1.1.2.</t>
  </si>
  <si>
    <t>54</t>
  </si>
  <si>
    <t>966071821</t>
  </si>
  <si>
    <t>Rozebrání oplocení z drátěného pletiva se čtvercovými oky výšky do 1,6 m</t>
  </si>
  <si>
    <t>1596127012</t>
  </si>
  <si>
    <t>posun oplocení u pozemku p.č. 15/3+ p.č.134, viz. příloha D.1.1.1., D.1.12.</t>
  </si>
  <si>
    <t>55</t>
  </si>
  <si>
    <t>2071861015</t>
  </si>
  <si>
    <t>demolice oplocení podél pozemku p.č. 15/1, viz. příloha D.1.1.1., D.1.1.2.</t>
  </si>
  <si>
    <t>36,5</t>
  </si>
  <si>
    <t>56</t>
  </si>
  <si>
    <t>966073810</t>
  </si>
  <si>
    <t>Rozebrání vrat a vrátek k oplocení plochy do 2 m2</t>
  </si>
  <si>
    <t>1855279207</t>
  </si>
  <si>
    <t>posun branky u oplocení u pozemnku p.č. 15/3, viz. příloha D.1.1.1., D.1.1.2.</t>
  </si>
  <si>
    <t>57</t>
  </si>
  <si>
    <t>966073812</t>
  </si>
  <si>
    <t>Rozebrání vrat a vrátek k oplocení plochy do 10 m2</t>
  </si>
  <si>
    <t>112959271</t>
  </si>
  <si>
    <t xml:space="preserve">posun brány u oplocení  u pozemku p.č. 15/3, viz. příloha D.1.1.1., D.1.1.3</t>
  </si>
  <si>
    <t>979071121</t>
  </si>
  <si>
    <t>Očištění dlažebních kostek drobných s původním spárováním kamenivem těženým</t>
  </si>
  <si>
    <t>633137986</t>
  </si>
  <si>
    <t>vybourání vjezdů-kryt kamenná dlažba 100/100, dlažba se zpětně použije, viz. příloha D.1.1.2.</t>
  </si>
  <si>
    <t>59</t>
  </si>
  <si>
    <t>980</t>
  </si>
  <si>
    <t>Ochrana stávajícího plynovodu po dobu výstavby betonovými panely</t>
  </si>
  <si>
    <t>1608837187</t>
  </si>
  <si>
    <t>ŠP 150 mm, montáž panelů, demontáž panelů a ŠP+eventuelní pronájem panelů, viz. pčíloha č. D.1.1.1.</t>
  </si>
  <si>
    <t>40+41</t>
  </si>
  <si>
    <t>60</t>
  </si>
  <si>
    <t>981</t>
  </si>
  <si>
    <t>Stranová překládka podzemního vedení (spoje)</t>
  </si>
  <si>
    <t>1714849161</t>
  </si>
  <si>
    <t>zemní práce, montážní práce+zásyp, viz. příloha D.1.1.1.</t>
  </si>
  <si>
    <t>30+35</t>
  </si>
  <si>
    <t>61</t>
  </si>
  <si>
    <t>982</t>
  </si>
  <si>
    <t>Kabelové žlaby z tvrzeného PVC se zákrytem</t>
  </si>
  <si>
    <t>283074513</t>
  </si>
  <si>
    <t>montáž+dodávka, viz. příloha D.1.1.1. a D.1.1.2.</t>
  </si>
  <si>
    <t>3+6+3+4+11</t>
  </si>
  <si>
    <t>62</t>
  </si>
  <si>
    <t>983</t>
  </si>
  <si>
    <t>Přemístění turistické tabule</t>
  </si>
  <si>
    <t>1417067000</t>
  </si>
  <si>
    <t>včetně betonového základu a zemních prací, viz. příloha D.1.1.1., D.1.1.2.</t>
  </si>
  <si>
    <t>63</t>
  </si>
  <si>
    <t>984</t>
  </si>
  <si>
    <t>Přemístění poštovní schánky</t>
  </si>
  <si>
    <t>-1588627676</t>
  </si>
  <si>
    <t>64</t>
  </si>
  <si>
    <t>985</t>
  </si>
  <si>
    <t>Přemístění stávající čekárny</t>
  </si>
  <si>
    <t>-676645149</t>
  </si>
  <si>
    <t>včetně upevňovacího materiálu, viz. příloha D.1.1.1., D.1.1.2.</t>
  </si>
  <si>
    <t>65</t>
  </si>
  <si>
    <t>986</t>
  </si>
  <si>
    <t>Přemístění stávajících kontejnerů</t>
  </si>
  <si>
    <t>607102063</t>
  </si>
  <si>
    <t>viz. příloha D.1.1.1. a D.1.1.2.</t>
  </si>
  <si>
    <t>66</t>
  </si>
  <si>
    <t>987</t>
  </si>
  <si>
    <t>Vybourání stávajících uličních vpustí</t>
  </si>
  <si>
    <t>-292791400</t>
  </si>
  <si>
    <t>vybourání+zemní práce+odvoz+poplatek, viz. pčíloha D.1.1.1., D.1.1.2.</t>
  </si>
  <si>
    <t>1+1</t>
  </si>
  <si>
    <t>67</t>
  </si>
  <si>
    <t>988</t>
  </si>
  <si>
    <t>Vybourání základu bývalého stožáru</t>
  </si>
  <si>
    <t>-590805500</t>
  </si>
  <si>
    <t>vybourání+odvoz+poplatek, viz. příloha D.1.1.1.</t>
  </si>
  <si>
    <t>68</t>
  </si>
  <si>
    <t>989</t>
  </si>
  <si>
    <t xml:space="preserve">Posun  pražců</t>
  </si>
  <si>
    <t>1229686628</t>
  </si>
  <si>
    <t>posun oplocení u pozemku p.č. 15/3, viz. příloha DS.1.1.1. a D.1.1.2.</t>
  </si>
  <si>
    <t>69</t>
  </si>
  <si>
    <t>9891</t>
  </si>
  <si>
    <t>Odstranění reklamní tabule</t>
  </si>
  <si>
    <t>747652261</t>
  </si>
  <si>
    <t>odstranění včetně betonového základu+doprava +poplatek, viz. příloha D.1.1., D.1.1.2</t>
  </si>
  <si>
    <t>70</t>
  </si>
  <si>
    <t>9892</t>
  </si>
  <si>
    <t>Hloubková přeložka plynovodu</t>
  </si>
  <si>
    <t>343997161</t>
  </si>
  <si>
    <t>montážní práce+zemní práce, viz.příloha D.1.1.1.</t>
  </si>
  <si>
    <t>997</t>
  </si>
  <si>
    <t>Přesun sutě</t>
  </si>
  <si>
    <t>71</t>
  </si>
  <si>
    <t>997221551</t>
  </si>
  <si>
    <t>Vodorovná doprava suti ze sypkých materiálů do 1 km</t>
  </si>
  <si>
    <t>263965980</t>
  </si>
  <si>
    <t>živice, odvod na skládku nebezpečných odpadů</t>
  </si>
  <si>
    <t>(248*0,22)+(24*0,103)</t>
  </si>
  <si>
    <t>72</t>
  </si>
  <si>
    <t>-1954725645</t>
  </si>
  <si>
    <t>suť</t>
  </si>
  <si>
    <t>(248*0,44)+(204*0,29)+(30*0,29)+(154*0,29)+(58*0,24)+(58*0,29)+(9*0,44)+(10*0,44)+(291*0,44)+(9*0,44)+(0,15*2,2)+(4,4*2,2)-(72*1,8)</t>
  </si>
  <si>
    <t>73</t>
  </si>
  <si>
    <t>997221559</t>
  </si>
  <si>
    <t>Příplatek ZKD 1 km u vodorovné dopravy suti ze sypkých materiálů</t>
  </si>
  <si>
    <t>-2042325942</t>
  </si>
  <si>
    <t>živice+příplatek za dalších 29km na skládku nebezpečných odpadů</t>
  </si>
  <si>
    <t>((248*0,22)+(24*0,103))*29</t>
  </si>
  <si>
    <t>74</t>
  </si>
  <si>
    <t>1256768041</t>
  </si>
  <si>
    <t>suť+příplatek za každý dalších 9 km</t>
  </si>
  <si>
    <t>273,15*9</t>
  </si>
  <si>
    <t>75</t>
  </si>
  <si>
    <t>997221571</t>
  </si>
  <si>
    <t>Vodorovná doprava vybouraných hmot do 1 km</t>
  </si>
  <si>
    <t>-829611119</t>
  </si>
  <si>
    <t>vybourané hmooty</t>
  </si>
  <si>
    <t>(204*0,255)+(30*0,26)+(154*0,255)+(10*0,425)+(9*0,425)+(94*0,205)+(18*0,23)+(285*0,04)+(36,5*0,00198)+(13*0,06570)</t>
  </si>
  <si>
    <t>76</t>
  </si>
  <si>
    <t>997221579</t>
  </si>
  <si>
    <t>Příplatek ZKD 1 km u vodorovné dopravy vybouraných hmot</t>
  </si>
  <si>
    <t>-1249294066</t>
  </si>
  <si>
    <t>vybourané hmoty +příplatek za dalších 9 km</t>
  </si>
  <si>
    <t>142,901*9</t>
  </si>
  <si>
    <t>77</t>
  </si>
  <si>
    <t>997221815</t>
  </si>
  <si>
    <t>Poplatek za uložení na skládce (skládkovné) stavebního odpadu betonového kód odpadu 170 101</t>
  </si>
  <si>
    <t>-2126383011</t>
  </si>
  <si>
    <t>suť beton</t>
  </si>
  <si>
    <t>(58*0,24)+(0,15*2,2)+(4,4*2,2)</t>
  </si>
  <si>
    <t>78</t>
  </si>
  <si>
    <t>-1553098960</t>
  </si>
  <si>
    <t>vybourané hmoty</t>
  </si>
  <si>
    <t>(204*0,255)+(30*0,26)+(154*0,255)+(10*0,425)+(9*0,425)+(94*0,205)+(18*0,23)+(285*0,04)</t>
  </si>
  <si>
    <t>79</t>
  </si>
  <si>
    <t>997221845</t>
  </si>
  <si>
    <t>Poplatek za uložení na skládce (skládkovné) odpadu asfaltového bez dehtu kód odpadu 170 302</t>
  </si>
  <si>
    <t>2068025178</t>
  </si>
  <si>
    <t>živice, odvoz na skládku nebezpečných odpadů</t>
  </si>
  <si>
    <t>80</t>
  </si>
  <si>
    <t>997221855</t>
  </si>
  <si>
    <t>Poplatek za uložení na skládce (skládkovné) zeminy a kameniva kód odpadu 170 504</t>
  </si>
  <si>
    <t>-2086405568</t>
  </si>
  <si>
    <t>suť kamenivo</t>
  </si>
  <si>
    <t>(248*0,44)+(204*0,29)+(30*0,29)+(154*0,29)+(58*0,29)+(9*0,44)+(10*0,44)+(291*0,44)+(9*0,44)-(72*1,8)</t>
  </si>
  <si>
    <t>998</t>
  </si>
  <si>
    <t>Přesun hmot</t>
  </si>
  <si>
    <t>81</t>
  </si>
  <si>
    <t>998223011</t>
  </si>
  <si>
    <t>Přesun hmot pro pozemní komunikace s krytem dlážděným</t>
  </si>
  <si>
    <t>-1711212625</t>
  </si>
  <si>
    <t>82</t>
  </si>
  <si>
    <t>998223091</t>
  </si>
  <si>
    <t>Příplatek k přesunu hmot pro pozemní komunikace s krytem dlážděným za zvětšený přesun do 1000 m</t>
  </si>
  <si>
    <t>849299191</t>
  </si>
  <si>
    <t>b - Návrh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</si>
  <si>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</si>
  <si>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</si>
  <si>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</si>
  <si>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</si>
  <si>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>PSV - Práce a dodávky PSV</t>
  </si>
  <si>
    <t xml:space="preserve">    711 - Izolace proti vodě, vlhkosti a plynům</t>
  </si>
  <si>
    <t>955179987</t>
  </si>
  <si>
    <t>u oplocení podél pozemku p.č.15/1, odveze se na skládku, zpětně se použije, viz. příloha D.1.1.1.</t>
  </si>
  <si>
    <t>36*1*0,15</t>
  </si>
  <si>
    <t>122202202</t>
  </si>
  <si>
    <t>Odkopávky a prokopávky nezapažené pro silnice objemu do 1000 m3 v hornině tř. 3</t>
  </si>
  <si>
    <t>271421054</t>
  </si>
  <si>
    <t>výkop. viz. příloha D.1.1.1., D.1.1.8.</t>
  </si>
  <si>
    <t>738</t>
  </si>
  <si>
    <t>122202209</t>
  </si>
  <si>
    <t>Příplatek k odkopávkám a prokopávkám pro silnice v hornině tř. 3 za lepivost</t>
  </si>
  <si>
    <t>-1698331205</t>
  </si>
  <si>
    <t>výkop, 10% z celkové kubatury, viz. příloha D.1.1.1., D.1.1.3.</t>
  </si>
  <si>
    <t>738*0,1</t>
  </si>
  <si>
    <t>407409455</t>
  </si>
  <si>
    <t>výkop. 10% z celkové kubatury, viz. příloha D.1.1.1., D.1.1.8.</t>
  </si>
  <si>
    <t>-502011116</t>
  </si>
  <si>
    <t>sondy</t>
  </si>
  <si>
    <t>372017116</t>
  </si>
  <si>
    <t>oplocení podél pozemku p.č. 15/1, 10% z celkové kuvbatury,viz. příloha D.1.1.1., D.1.1.11.</t>
  </si>
  <si>
    <t>((32*0,3)+(36*0,3*0,2))*0,1</t>
  </si>
  <si>
    <t>-1044974326</t>
  </si>
  <si>
    <t>753682498</t>
  </si>
  <si>
    <t>oplocení podél pozemku p.č. 15/1, viz. příloha D.1.1.1. , D.1.1.11.</t>
  </si>
  <si>
    <t>(32*0,3)+(36*0,3*0,2)</t>
  </si>
  <si>
    <t>-149183048</t>
  </si>
  <si>
    <t>oplocení podél pozemku p.č. 15/1. , 10% z celkové kubatury,viz. příloha D.1.1.1., D.1.1.11.</t>
  </si>
  <si>
    <t>162301101</t>
  </si>
  <si>
    <t>Vodorovné přemístění do 500 m výkopku/sypaniny z horniny tř. 1 až 4</t>
  </si>
  <si>
    <t>-1202462513</t>
  </si>
  <si>
    <t>ornice z mesikládky, viz. příloha D.1.1.1.</t>
  </si>
  <si>
    <t>1288*0,1</t>
  </si>
  <si>
    <t>-2060065718</t>
  </si>
  <si>
    <t>dovoz ornice z mesiskládku podél oplocení u pozemku p.č. 15/1</t>
  </si>
  <si>
    <t>(36*1*0,15)</t>
  </si>
  <si>
    <t>1594890669</t>
  </si>
  <si>
    <t>násyp, viz. příloha D.1.1.1., D.1.1.8.</t>
  </si>
  <si>
    <t>527357249</t>
  </si>
  <si>
    <t>oplocení podél pozemku p.č. 15/1, viz. příloha D.1.1.1., D.1.1.11.</t>
  </si>
  <si>
    <t>1819146913</t>
  </si>
  <si>
    <t>výkop, viz. příloha D.1.1.1., D.1.1.8.</t>
  </si>
  <si>
    <t>-18341692</t>
  </si>
  <si>
    <t>SDZ návrh, viz. příloha D.1.1.1., D.1.1.3.</t>
  </si>
  <si>
    <t>0,3*0,3*0,6*2</t>
  </si>
  <si>
    <t>-1387224194</t>
  </si>
  <si>
    <t>dovoz scházející ornice, viz. příloha D.1.1.1.</t>
  </si>
  <si>
    <t>(1052*0,15)-(1288*0,1)</t>
  </si>
  <si>
    <t>167101101</t>
  </si>
  <si>
    <t>Nakládání výkopku z hornin tř. 1 až 4 do 100 m3</t>
  </si>
  <si>
    <t>1865551437</t>
  </si>
  <si>
    <t>1392580121</t>
  </si>
  <si>
    <t>naložení ornice pro ohumusování, podél oplocení u pozemku p.č. 15/1</t>
  </si>
  <si>
    <t>2016760672</t>
  </si>
  <si>
    <t>násyp. viz. příloha D.1.1.1., D.1.1.3.</t>
  </si>
  <si>
    <t>167101102</t>
  </si>
  <si>
    <t>Nakládání výkopku z hornin tř. 1 až 4 přes 100 m3</t>
  </si>
  <si>
    <t>-574242138</t>
  </si>
  <si>
    <t>ornice pro ohumusování, viz. příloha D.1.1.1., D.1.1.3.</t>
  </si>
  <si>
    <t>(1000+52)*0,15</t>
  </si>
  <si>
    <t>171101103</t>
  </si>
  <si>
    <t>Uložení sypaniny z hornin soudržných do násypů zhutněných do 100 % PS</t>
  </si>
  <si>
    <t>2118212705</t>
  </si>
  <si>
    <t>násyp, použije se vhodný vybouraný materiál s konstrukčních vrstev demolovaných zpevněných ploch, viz. příloha D.1.1.1., D.1.1.8.</t>
  </si>
  <si>
    <t>1290393370</t>
  </si>
  <si>
    <t>1696220066</t>
  </si>
  <si>
    <t>-465480271</t>
  </si>
  <si>
    <t>oplocení podél pozemku p.č. 15/1. viz. příloha D.1.1.1., D.1.1.11.</t>
  </si>
  <si>
    <t>729459470</t>
  </si>
  <si>
    <t>738*1,8</t>
  </si>
  <si>
    <t>1442056663</t>
  </si>
  <si>
    <t>(0,3*0,3*0,6*2)*1,8</t>
  </si>
  <si>
    <t>-1007197717</t>
  </si>
  <si>
    <t>11,76*1,8</t>
  </si>
  <si>
    <t>999649633</t>
  </si>
  <si>
    <t>drenáž, viz. příloha D.1.1.1., D.1.1.3., D.1.1.5.</t>
  </si>
  <si>
    <t>0,28*44</t>
  </si>
  <si>
    <t>štěrk fr. 8-16</t>
  </si>
  <si>
    <t>-773164271</t>
  </si>
  <si>
    <t>181301102</t>
  </si>
  <si>
    <t>Rozprostření ornice tl vrstvy do 150 mm pl do 500 m2 v rovině nebo ve svahu do 1:5</t>
  </si>
  <si>
    <t>-2004807708</t>
  </si>
  <si>
    <t>zeleň v rovině, viz. příloha D.1.1.1., D.1.1.3.</t>
  </si>
  <si>
    <t>1000</t>
  </si>
  <si>
    <t>1813012</t>
  </si>
  <si>
    <t>nákup scházející ornice</t>
  </si>
  <si>
    <t>-1951059114</t>
  </si>
  <si>
    <t>viz. příloha D.1.1.1.</t>
  </si>
  <si>
    <t>-477139339</t>
  </si>
  <si>
    <t xml:space="preserve">podél oplocení  u pozemku p.č. 15/1, viz. příloha D.1.1.1.</t>
  </si>
  <si>
    <t>36*1</t>
  </si>
  <si>
    <t>181411131</t>
  </si>
  <si>
    <t>Založení parkového trávníku výsevem plochy do 1000 m2 v rovině a ve svahu do 1:5</t>
  </si>
  <si>
    <t>1050631852</t>
  </si>
  <si>
    <t>podél oplocení u pozemku p.č. 15/1, viz. příloha D.1.1.1.</t>
  </si>
  <si>
    <t>00572410</t>
  </si>
  <si>
    <t>osivo směs travní parková</t>
  </si>
  <si>
    <t>kg</t>
  </si>
  <si>
    <t>-1240698177</t>
  </si>
  <si>
    <t>u oplocení podél pozemku p.č. 15/1, viz. příloha D.1.1.1.</t>
  </si>
  <si>
    <t>(36*1*0,03*1,15)</t>
  </si>
  <si>
    <t>181951101</t>
  </si>
  <si>
    <t>Úprava pláně v hornině tř. 1 až 4 bez zhutnění</t>
  </si>
  <si>
    <t>-1493034061</t>
  </si>
  <si>
    <t>zeleň</t>
  </si>
  <si>
    <t>1000+36</t>
  </si>
  <si>
    <t>181951102</t>
  </si>
  <si>
    <t>Úprava pláně v hornině tř. 1 až 4 se zhutněním</t>
  </si>
  <si>
    <t>-2082962570</t>
  </si>
  <si>
    <t>zpevněné plochy</t>
  </si>
  <si>
    <t>292+378+150+852+7</t>
  </si>
  <si>
    <t>182101101</t>
  </si>
  <si>
    <t>Svahování v zářezech v hornině tř. 1 až 4</t>
  </si>
  <si>
    <t>-1367907708</t>
  </si>
  <si>
    <t>zeleń</t>
  </si>
  <si>
    <t>182301122</t>
  </si>
  <si>
    <t>Rozprostření ornice pl do 500 m2 ve svahu přes 1:5 tl vrstvy do 150 mm</t>
  </si>
  <si>
    <t>-1568864481</t>
  </si>
  <si>
    <t>zeleń ve svahu, viz. příloha D.1.1.1., D.1.1.3.</t>
  </si>
  <si>
    <t>212752212</t>
  </si>
  <si>
    <t>Trativod z drenážních trubek plastových flexibilních D do 100 mm včetně lože otevřený výkop</t>
  </si>
  <si>
    <t>-986281504</t>
  </si>
  <si>
    <t>2128</t>
  </si>
  <si>
    <t>Napojení drenáže do UV</t>
  </si>
  <si>
    <t>630275375</t>
  </si>
  <si>
    <t>bourací práce+ montáž+spojovací materiál, drenáž, viz. příloha D.1.1.1., D.1.1.3., D.1.1.5.</t>
  </si>
  <si>
    <t>271572211</t>
  </si>
  <si>
    <t>Podsyp pod základové konstrukce se zhutněním z netříděného štěrkopísku</t>
  </si>
  <si>
    <t>1776071816</t>
  </si>
  <si>
    <t>oplocení podél pozemku p.č. 15/1, viz. příloha D.1.1.1., D.1.1.3., D.1.1.11.</t>
  </si>
  <si>
    <t>36*0,3*0,2</t>
  </si>
  <si>
    <t>274353112</t>
  </si>
  <si>
    <t>Bednění kotevních otvorů v základových pásech průřezu do 0,02 m2 hl 1 m</t>
  </si>
  <si>
    <t>-1706470637</t>
  </si>
  <si>
    <t>oplocení podél pozewmku p.č. 15/1, viz. příloha D.1.1.1., D.1.1.11.</t>
  </si>
  <si>
    <t>311321511</t>
  </si>
  <si>
    <t>Nosná zeď ze ŽB tř. C 20/25 bez výztuže</t>
  </si>
  <si>
    <t>-1868806232</t>
  </si>
  <si>
    <t>44*0,3</t>
  </si>
  <si>
    <t>311322</t>
  </si>
  <si>
    <t>Úprava doilatačních spár max po 5,0 m+výplň</t>
  </si>
  <si>
    <t>-344133444</t>
  </si>
  <si>
    <t>oplocení-výplň dřevovláknitou deskou namočenou z obou stran v asfaltu, viz. příloha D.1.1.1., D.1.1.11.</t>
  </si>
  <si>
    <t>1,2*7</t>
  </si>
  <si>
    <t>311351121</t>
  </si>
  <si>
    <t>Zřízení oboustranného bednění nosných nadzákladových zdí</t>
  </si>
  <si>
    <t>677905868</t>
  </si>
  <si>
    <t>oplocení podél pozemku p.č. 15/1, viz. příloha D.1.1.1.1, D.1.1.11.</t>
  </si>
  <si>
    <t>(44*2)+(1,1*0,3)+(1,24*0,3)</t>
  </si>
  <si>
    <t>311351122</t>
  </si>
  <si>
    <t>Odstranění oboustranného bednění nosných nadzákladových zdí</t>
  </si>
  <si>
    <t>131723319</t>
  </si>
  <si>
    <t>311361821</t>
  </si>
  <si>
    <t>Výztuž nosných zdí betonářskou ocelí 10 505</t>
  </si>
  <si>
    <t>-1900242850</t>
  </si>
  <si>
    <t>oplocení podél pozemku p.č.15/1, viz. příloha D.1.1.1., D.1.1.11.</t>
  </si>
  <si>
    <t>((144*0,222)+(293,6*0,395))*0,001</t>
  </si>
  <si>
    <t>-1692879298</t>
  </si>
  <si>
    <t>338175</t>
  </si>
  <si>
    <t>sloupek plotový průběžný poplastovaný s víčkem</t>
  </si>
  <si>
    <t>974668242</t>
  </si>
  <si>
    <t xml:space="preserve">ocelový sloupek  průměru 48 mm, délka 2320 mm, barva zelená,viz. příloha D.1.1.1., D.1.1.11.</t>
  </si>
  <si>
    <t>3381751</t>
  </si>
  <si>
    <t>sloupek plotový koncový poplastovaný s víčkem</t>
  </si>
  <si>
    <t>-992850615</t>
  </si>
  <si>
    <t>ocelový sloupek průměru 48 mm, délka 2320 mm, barva zelená, viz. příloha D.1.1.1., D.1.1.11.</t>
  </si>
  <si>
    <t>339921132</t>
  </si>
  <si>
    <t>Osazování betonových palisád do betonového základu v řadě výšky prvku přes 0,5 do 1 m</t>
  </si>
  <si>
    <t>-11667653</t>
  </si>
  <si>
    <t>osazené do betonového lože C20/25nXF3 s opěrou, viz. příloha D.1.1.1., D.1.1.3., D.1.1.5.</t>
  </si>
  <si>
    <t>19+23</t>
  </si>
  <si>
    <t>33992113</t>
  </si>
  <si>
    <t>betonové palisády 160/160/600, barva přírodní</t>
  </si>
  <si>
    <t>537023730</t>
  </si>
  <si>
    <t>+ztratné 1%, viz. příloha D.1.1.1., D.1.1.3., D.1.1.5.</t>
  </si>
  <si>
    <t>(19/0,16)*1,01</t>
  </si>
  <si>
    <t>3399212</t>
  </si>
  <si>
    <t>betonové palisády 160/160/1000, barva přírodní</t>
  </si>
  <si>
    <t>2100447286</t>
  </si>
  <si>
    <t>+ ztratné 1%, viz. příloha D.1.1.1., D.1.1.3., d.1.1.5</t>
  </si>
  <si>
    <t>(23/0,16)*1,01</t>
  </si>
  <si>
    <t>-705632010</t>
  </si>
  <si>
    <t>oplocení podél pozemku p.č. 15/1. viz. příloha D.1.1.1., D.1.1.3., D.1.1.11.</t>
  </si>
  <si>
    <t>34841</t>
  </si>
  <si>
    <t>poplastované pletivo -výšky 1600 mm, barva zelená</t>
  </si>
  <si>
    <t>1360558797</t>
  </si>
  <si>
    <t>oplocení podél pozemku p.č. 15/1-pozinkované poplastované pletivo včetně napínacích drátů, barva zelená</t>
  </si>
  <si>
    <t>Vodorovné konstrukce</t>
  </si>
  <si>
    <t>451577777</t>
  </si>
  <si>
    <t>Podklad nebo lože pod dlažbu vodorovný nebo do sklonu 1:5 z kameniva těženého tl do 100 mm</t>
  </si>
  <si>
    <t>368742004</t>
  </si>
  <si>
    <t>předláždění vjezdů, viz. příloha D.1.1.1., D.1.1.3., D.1.1.5.</t>
  </si>
  <si>
    <t>132</t>
  </si>
  <si>
    <t>Komunikace pozemní</t>
  </si>
  <si>
    <t>564761111</t>
  </si>
  <si>
    <t>Podklad z kameniva hrubého drceného vel. 32-63 mm tl 200 mm</t>
  </si>
  <si>
    <t>1726817959</t>
  </si>
  <si>
    <t>zasakovací pruh v tl. 1200 mm, hrubý štěrk fr. 32-63, viz. příloha D.1.1.1., D.1.1.3.</t>
  </si>
  <si>
    <t>22*6</t>
  </si>
  <si>
    <t>564851111</t>
  </si>
  <si>
    <t>Podklad ze štěrkodrtě ŠD tl 150 mm</t>
  </si>
  <si>
    <t>-1287246493</t>
  </si>
  <si>
    <t>komunikace u parkoviště-kryt živice, štěrkodrť ŠD fr. 0-32, viz. příloha D.1.1.1., D.1.1.3., D.1.1.5.</t>
  </si>
  <si>
    <t>215+(42*0,5)</t>
  </si>
  <si>
    <t>1381861150</t>
  </si>
  <si>
    <t xml:space="preserve">parkovací stání-kryt dlažba, viz. příloha D.1.1.1., D.1.1.3.,, D.1.1.5., štěrkodrť ŠD  fr. 0-32</t>
  </si>
  <si>
    <t>122+(40*0,5)</t>
  </si>
  <si>
    <t>564861111</t>
  </si>
  <si>
    <t>Podklad ze štěrkodrtě ŠD tl 200 mm</t>
  </si>
  <si>
    <t>1578653087</t>
  </si>
  <si>
    <t>místní komunikace -kryt živice, viz. příloha D.1.1.1., D.1.1.5., D.1.1.3., štěrkodtť ŠD fr. 0-32</t>
  </si>
  <si>
    <t>248+(0,5*88)</t>
  </si>
  <si>
    <t>1276736732</t>
  </si>
  <si>
    <t xml:space="preserve">napojení vjezdu na stávající vjezd k čp. 8, štěrkodrť ŠD  fr. 0-32,  viz. příloha D.1.1.1. D.1.1.3., D.1.1.5.</t>
  </si>
  <si>
    <t>-1676787023</t>
  </si>
  <si>
    <t xml:space="preserve">úprava podloží u parkovacích ploch,  štěrkodrtí ŠD fr. 0-63 v tl. 250-400mmm, v rozpočtu se počítá tl. 400mm, viz. příloha D.1.1.1.D.1.1.5.</t>
  </si>
  <si>
    <t>378*2</t>
  </si>
  <si>
    <t>564871111</t>
  </si>
  <si>
    <t>Podklad ze štěrkodrtě ŠD tl 250 mm</t>
  </si>
  <si>
    <t>-1239637480</t>
  </si>
  <si>
    <t xml:space="preserve">zpevněná plocha pro kontejnery, štěrkodrť ŠD  fr. 0-32,viz. příloha D.1.1.1., D.1.1.3., D.1.1.5.</t>
  </si>
  <si>
    <t>-781454219</t>
  </si>
  <si>
    <t>vjezdy. štěrkodrť ŠD fr. 0-32,viz. příloha D.1.1.1., D.1.1.3., D.1.1.5.</t>
  </si>
  <si>
    <t>-286922182</t>
  </si>
  <si>
    <t>napojení vjezdů na komunikaci vozidlovou,u předláždění vjezdů, štěrkodrť ŠD fr. 0-32, viz. příloha D.1.1.1., D.1.1.3.. D.1.1.5</t>
  </si>
  <si>
    <t>1306388457</t>
  </si>
  <si>
    <t xml:space="preserve">přejízdný chodník, štěrkodrť ŠD  fr. 0-32,viz. příloha D.1.1.1., D.1.1.3., D.1.1.5</t>
  </si>
  <si>
    <t>776296497</t>
  </si>
  <si>
    <t>zpevněná plocha u čp. 26, štěrkodr´t ŠD fr. 0-32,viz. příloha D.1.1.1., D.1.1.3., D.1.1.5.</t>
  </si>
  <si>
    <t>-2026955465</t>
  </si>
  <si>
    <t>chodník a nástupiště, štěrkodrť ŠD fr. 0-32, viz. příloha D.1.1.1., D.1.1.3., D.1.1.5.</t>
  </si>
  <si>
    <t>852</t>
  </si>
  <si>
    <t>564871116</t>
  </si>
  <si>
    <t>Podklad ze štěrkodrtě ŠD tl. 300 mm</t>
  </si>
  <si>
    <t>-1235008211</t>
  </si>
  <si>
    <t xml:space="preserve">úprava podloží u vjezdů, přejízdného chodníku a plochy kontejnery, ŠD  fr. 0-32 v tl.200-300mm, v rozpočtu se počítá tl. 300 mm, viz. příloha D.1.1.1.</t>
  </si>
  <si>
    <t>150</t>
  </si>
  <si>
    <t>648411745</t>
  </si>
  <si>
    <t>úprava podloží u místní komunikace , štěrkodrtí ŠD fr. 0-63 v tl. 500 mm, viz. příloha D.1.1.1., D.1.1.3.</t>
  </si>
  <si>
    <t>292*2</t>
  </si>
  <si>
    <t>-751419547</t>
  </si>
  <si>
    <t>úprava podloží u chodníku+nástupiště , ŠD fr. 0-32 v tl. 200-300mm, v rozpočtu se počítá tl. 300 mm, viz. příloha D.1.1.1. D.1.1.5.</t>
  </si>
  <si>
    <t>565135121</t>
  </si>
  <si>
    <t>Asfaltový beton vrstva podkladní ACP 16 (obalované kamenivo OKS) tl 50 mm š přes 3 m</t>
  </si>
  <si>
    <t>1925162122</t>
  </si>
  <si>
    <t>komunikace u parkoviště-kryt živice, viz. příloha D.1.1.1., D.1.1.3., D.1.1.5.</t>
  </si>
  <si>
    <t>215</t>
  </si>
  <si>
    <t>565145121</t>
  </si>
  <si>
    <t>Asfaltový beton vrstva podkladní ACP 16 (obalované kamenivo OKS) tl 60 mm š přes 3 m</t>
  </si>
  <si>
    <t>-718751403</t>
  </si>
  <si>
    <t>místní komunikace -kryt živice, viz. příloha D.1.1.1., D.1.1.3., D.1.1.5.</t>
  </si>
  <si>
    <t>567122111</t>
  </si>
  <si>
    <t>Podklad ze směsi stmelené cementem SC C 8/10 (KSC I) tl 120 mm</t>
  </si>
  <si>
    <t>435398848</t>
  </si>
  <si>
    <t>215+(0,5*42)</t>
  </si>
  <si>
    <t>567122112</t>
  </si>
  <si>
    <t>Podklad ze směsi stmelené cementem SC C 8/10 (KSC I) tl 130 mm</t>
  </si>
  <si>
    <t>1371839756</t>
  </si>
  <si>
    <t>567122114</t>
  </si>
  <si>
    <t>Podklad ze směsi stmelené cementem SC C 8/10 (KSC I) tl 150 mm</t>
  </si>
  <si>
    <t>1994443952</t>
  </si>
  <si>
    <t>parkovací stání-kryt dlažba, viz. příloha D.1.1.1., D.1.1.3., D.1.1.5.</t>
  </si>
  <si>
    <t>569851111</t>
  </si>
  <si>
    <t>Zpevnění krajnic štěrkodrtí tl 150 mm</t>
  </si>
  <si>
    <t>1201069042</t>
  </si>
  <si>
    <t>stěrkodrť ŠD fr. 0-32 v tl. 300 mm, viz. příloha D.1.1.1., D.1.1.3., D.1.1.5.</t>
  </si>
  <si>
    <t>17*2</t>
  </si>
  <si>
    <t>571908111</t>
  </si>
  <si>
    <t>Kryt vymývaným dekoračním kamenivem (kačírkem) tl 200 mm</t>
  </si>
  <si>
    <t>1872106578</t>
  </si>
  <si>
    <t>kačírek fr.16/32, viz. příloha D.1.1.1., D.1.1.3.</t>
  </si>
  <si>
    <t>573111112</t>
  </si>
  <si>
    <t>Postřik živičný infiltrační s posypem z asfaltu množství 1 kg/m2</t>
  </si>
  <si>
    <t>696314913</t>
  </si>
  <si>
    <t>mistní komunikace vozidlová-kryt živice, viz. příloha D.1.1.1., D.1.1.3., D.1.1.5.</t>
  </si>
  <si>
    <t>248+(88*0,5)</t>
  </si>
  <si>
    <t>312086393</t>
  </si>
  <si>
    <t>komunikace u parkoviště-kryt živice, viz. přéloha D.1.1.1., D.1.1.3., D.1.1.5.</t>
  </si>
  <si>
    <t>573211109</t>
  </si>
  <si>
    <t>Postřik živičný spojovací z asfaltu v množství 0,50 kg/m2</t>
  </si>
  <si>
    <t>-2104162900</t>
  </si>
  <si>
    <t>1623569300</t>
  </si>
  <si>
    <t>83</t>
  </si>
  <si>
    <t>-1549835265</t>
  </si>
  <si>
    <t>živičný koberec, viz. příloha D.1.1.1., D.1.1.3.</t>
  </si>
  <si>
    <t>84</t>
  </si>
  <si>
    <t>577134111</t>
  </si>
  <si>
    <t>Asfaltový beton vrstva obrusná ACO 11 (ABS) tř. I tl 40 mm š do 3 m z nemodifikovaného asfaltu</t>
  </si>
  <si>
    <t>1085135779</t>
  </si>
  <si>
    <t>živičný koberec, viz. příloha D.1.1.1.,. D.1.1.3.</t>
  </si>
  <si>
    <t>85</t>
  </si>
  <si>
    <t>577134121</t>
  </si>
  <si>
    <t>Asfaltový beton vrstva obrusná ACO 11 (ABS) tř. I tl 40 mm š přes 3 m z nemodifikovaného asfaltu</t>
  </si>
  <si>
    <t>33440169</t>
  </si>
  <si>
    <t>86</t>
  </si>
  <si>
    <t>-1658219319</t>
  </si>
  <si>
    <t>87</t>
  </si>
  <si>
    <t>581131201</t>
  </si>
  <si>
    <t>Kryt cementobetonový vozovek skupiny CB II tl 160 mm</t>
  </si>
  <si>
    <t>-1429335547</t>
  </si>
  <si>
    <t xml:space="preserve">napojení vjezdu na stávající vjezd k čp. 8, viz. příloha D.1.1.1., D.1.1.3., </t>
  </si>
  <si>
    <t>88</t>
  </si>
  <si>
    <t>591211111</t>
  </si>
  <si>
    <t>Kladení dlažby z kostek drobných z kamene do lože z kameniva těženého tl 50 mm</t>
  </si>
  <si>
    <t>-1662885258</t>
  </si>
  <si>
    <t>předláždění vjezdů, použije se stávající vybouraná a očištěná kamenná dlažba 100/100, viz. příloha D.1.1.1., D.1.1.3.. D.1.1.5</t>
  </si>
  <si>
    <t>(132+10)-10,5-10,9</t>
  </si>
  <si>
    <t>89</t>
  </si>
  <si>
    <t>596211110</t>
  </si>
  <si>
    <t>Kladení zámkové dlažby komunikací pro pěší tl 60 mm skupiny A pl do 50 m2</t>
  </si>
  <si>
    <t>1446526440</t>
  </si>
  <si>
    <t>zpevněná plocha u čp. 26, viz. příloha D.1.1.1., D.1.1.3., D.1.1.5.</t>
  </si>
  <si>
    <t>90</t>
  </si>
  <si>
    <t>59245018</t>
  </si>
  <si>
    <t>dlažba skladebná betonová 200x100x60mm přírodní</t>
  </si>
  <si>
    <t>1786778598</t>
  </si>
  <si>
    <t>zpevněná plocha u čp. 26+ ztratné 3%, viz. příloha D.1.1.1., D.1.1.3., D.1.1.5</t>
  </si>
  <si>
    <t>7*1,03</t>
  </si>
  <si>
    <t>91</t>
  </si>
  <si>
    <t>596211123</t>
  </si>
  <si>
    <t>Kladení zámkové dlažby komunikací pro pěší tl 60 mm skupiny B pl přes 300 m2</t>
  </si>
  <si>
    <t>-23268429</t>
  </si>
  <si>
    <t>chodník a nástupiště, viz. příloha D.1.1.1., D.1.1.3., D.1.1.5.</t>
  </si>
  <si>
    <t>92</t>
  </si>
  <si>
    <t>59245015</t>
  </si>
  <si>
    <t>dlažba zámková profilová základní 200x165x60mm přírodní</t>
  </si>
  <si>
    <t>689216456</t>
  </si>
  <si>
    <t>chodník a nástipiště+ztratní 1%, viz. příloha D.1.1.1., D.1.1.3., D.1.1.5. D.1.1.9.</t>
  </si>
  <si>
    <t>(852-32,8-20-12)*1,01</t>
  </si>
  <si>
    <t>93</t>
  </si>
  <si>
    <t>59245006</t>
  </si>
  <si>
    <t>dlažba skladebná betonová pro nevidomé 200x100x60mm barevná</t>
  </si>
  <si>
    <t>-62631641</t>
  </si>
  <si>
    <t>varovný pás u chodníku a nástupiště+ztreatné 3%, barva červená, viz. příloha D.1.1.1. D.1.1.3., D.1.1.5.</t>
  </si>
  <si>
    <t>32,8*1,03</t>
  </si>
  <si>
    <t>94</t>
  </si>
  <si>
    <t>59246</t>
  </si>
  <si>
    <t>Betonová dlažba 200/200/60, barva přírodní bez zkosených hran</t>
  </si>
  <si>
    <t>-1912663077</t>
  </si>
  <si>
    <t>ohraničení varovného pásy+ztratné 3%, barva přírodní, viz. příloha D.1.1.1., D.1.1.3., D.1.1.5.</t>
  </si>
  <si>
    <t>20*1,03</t>
  </si>
  <si>
    <t>95</t>
  </si>
  <si>
    <t>29247</t>
  </si>
  <si>
    <t>betomová dlažba 200/100/60, barva pískovcová</t>
  </si>
  <si>
    <t>-1280035533</t>
  </si>
  <si>
    <t>bezpečnostní odstup u zastávek BUS-nástupiště, viz. příloha D.1.1.1.., D.1.1.9.</t>
  </si>
  <si>
    <t>12*1,03</t>
  </si>
  <si>
    <t>96</t>
  </si>
  <si>
    <t>596211124</t>
  </si>
  <si>
    <t>Příplatek za kombinaci dvou barev u kladení betonových dlažeb komunikací pro pěší tl 60 mm skupiny B</t>
  </si>
  <si>
    <t>310860295</t>
  </si>
  <si>
    <t>97</t>
  </si>
  <si>
    <t>596211210</t>
  </si>
  <si>
    <t>Kladení zámkové dlažby komunikací pro pěší tl 80 mm skupiny A pl do 50 m2</t>
  </si>
  <si>
    <t>-927689087</t>
  </si>
  <si>
    <t>zpevněná plocha pro kontejnery, viz příloha D.1.1.1., D.1.1.3., D.1.1.5.</t>
  </si>
  <si>
    <t>98</t>
  </si>
  <si>
    <t>59245013</t>
  </si>
  <si>
    <t>dlažba zámková profilová 200x165x80mm přírodní</t>
  </si>
  <si>
    <t>263425452</t>
  </si>
  <si>
    <t>plocha pro kontejnery+ztratné 3%, viz. příloha D.1.1.1., D.1.1.3., D.1.1.5.</t>
  </si>
  <si>
    <t>32*1,03</t>
  </si>
  <si>
    <t>99</t>
  </si>
  <si>
    <t>-27186796</t>
  </si>
  <si>
    <t>vjezdy, viz. příloha D.1.1.1., D.1.1.3., D.1.1.5</t>
  </si>
  <si>
    <t>100</t>
  </si>
  <si>
    <t>-147947848</t>
  </si>
  <si>
    <t>vjezdy+ztratné 3%. viz příloha D.1.1.1., D.1.1.3., D.1.1.5.</t>
  </si>
  <si>
    <t>37*1,03</t>
  </si>
  <si>
    <t>101</t>
  </si>
  <si>
    <t>596211221</t>
  </si>
  <si>
    <t>Kladení zámkové dlažby komunikací pro pěší tl 80 mm skupiny B pl do 100 m2</t>
  </si>
  <si>
    <t>-368274874</t>
  </si>
  <si>
    <t>přejízdný chodník, viz. příloha D.1.1.1., D.1.1.3., D.1.1.5.</t>
  </si>
  <si>
    <t>102</t>
  </si>
  <si>
    <t>1433067116</t>
  </si>
  <si>
    <t>přejízdná chodník+ztratné 3%, viz. příloha D.1.1.1., D.1.1.3., D.1.1.5.</t>
  </si>
  <si>
    <t>(61-11,7-5,8)*1,03</t>
  </si>
  <si>
    <t>103</t>
  </si>
  <si>
    <t>592451</t>
  </si>
  <si>
    <t>varovný pás z reliefní dlažby pro nevidomé 200/100/80, barva červená</t>
  </si>
  <si>
    <t>367367356</t>
  </si>
  <si>
    <t>varovný pás u přejízdného chodníku,+ztratné 3%, viz. příloha D.1.1.1., D.1.1.3., D.1.1.5</t>
  </si>
  <si>
    <t>11,7*1,03</t>
  </si>
  <si>
    <t>104</t>
  </si>
  <si>
    <t>592452</t>
  </si>
  <si>
    <t>betonová dlažba 200/200/80, barva přírodní bez zkosených hran</t>
  </si>
  <si>
    <t>221418291</t>
  </si>
  <si>
    <t>ohraničení varovného pásu u přejízdného chodníku, barva přírodní, + ztratné 3%,viz. příloha D.1.1.1., D.1.1.3., D.1.1.5.</t>
  </si>
  <si>
    <t>5,8*1,03</t>
  </si>
  <si>
    <t>105</t>
  </si>
  <si>
    <t>596211224</t>
  </si>
  <si>
    <t>Příplatek za kombinaci dvou barev u kladení betonových dlažeb komunikací pro pěší tl 80 mm skupiny B</t>
  </si>
  <si>
    <t>-29253073</t>
  </si>
  <si>
    <t>přejízdná chodník. viz. příloha D.1.1.1., D.1.1.3., D.1.1.5.</t>
  </si>
  <si>
    <t>106</t>
  </si>
  <si>
    <t>596212212</t>
  </si>
  <si>
    <t>Kladení zámkové dlažby pozemních komunikací tl 80 mm skupiny A pl do 300 m2</t>
  </si>
  <si>
    <t>421220039</t>
  </si>
  <si>
    <t>parkovací stání -kryt dlažba, viz. příloha D.1.1.1., D.1.1.3., D.1.1.5.</t>
  </si>
  <si>
    <t>122</t>
  </si>
  <si>
    <t>107</t>
  </si>
  <si>
    <t>59245020</t>
  </si>
  <si>
    <t>dlažba skladebná betonová 200x100x80mm přírodní</t>
  </si>
  <si>
    <t>-761508313</t>
  </si>
  <si>
    <t>parkovací stání + ztratné 2%. viz. příloha D.1.1.1., D.1.1.3., D.1.1.5.</t>
  </si>
  <si>
    <t>(122-4,1)*1,02</t>
  </si>
  <si>
    <t>108</t>
  </si>
  <si>
    <t>59245005</t>
  </si>
  <si>
    <t>dlažba skladebná betonová 200x100x80mm barevná</t>
  </si>
  <si>
    <t>-1241421530</t>
  </si>
  <si>
    <t>parkovací stání -dělící čáry , barva bílá, +ztratné 3%, viz. příloha D.1.1.1., D.1.1.3., D.1.1.5.</t>
  </si>
  <si>
    <t>4,1*1,03</t>
  </si>
  <si>
    <t>109</t>
  </si>
  <si>
    <t>596212214</t>
  </si>
  <si>
    <t>Příplatek za kombinaci dvou barev u betonových dlažeb pozemních komunikací tl 80 mm skupiny A</t>
  </si>
  <si>
    <t>969430356</t>
  </si>
  <si>
    <t>110</t>
  </si>
  <si>
    <t>596841120</t>
  </si>
  <si>
    <t>Kladení betonové dlažby komunikací pro pěší do lože z cement malty vel do 0,09 m2 plochy do 50 m2</t>
  </si>
  <si>
    <t>-230494293</t>
  </si>
  <si>
    <t>varovný pásy a ohraničení u předlážděných vjezdů, viz. příloha D.1.1.1., D.1.1.3., D.1.1.5.</t>
  </si>
  <si>
    <t>10,5+10,9</t>
  </si>
  <si>
    <t>111</t>
  </si>
  <si>
    <t>5968112</t>
  </si>
  <si>
    <t>dlažba pro nevidomé CD 200/200/60, barva bílá</t>
  </si>
  <si>
    <t>-79448038</t>
  </si>
  <si>
    <t>varovný pás+ztratné 3%, viz. příloha D.1.1.1., D.1.1.3., D.1.1.5.</t>
  </si>
  <si>
    <t>10,5*1,03</t>
  </si>
  <si>
    <t>112</t>
  </si>
  <si>
    <t>5968113</t>
  </si>
  <si>
    <t>dlžební deska 250/250/40 hladké, lícní pemrlované, barva světle šedá žula</t>
  </si>
  <si>
    <t>262909076</t>
  </si>
  <si>
    <t>ohraničení varovných pásů+ztratné 3%, viz. příloha D.1.1.1., D.1.1.3., D.1.1.5.</t>
  </si>
  <si>
    <t>10,9*1,03</t>
  </si>
  <si>
    <t>Úpravy povrchů, podlahy a osazování výplní</t>
  </si>
  <si>
    <t>113</t>
  </si>
  <si>
    <t>622451251</t>
  </si>
  <si>
    <t>Vnější omítka stěn torkretová jednovrstvá tl 10 mm</t>
  </si>
  <si>
    <t>-19516002</t>
  </si>
  <si>
    <t>oplocení podél pozemku p.č. 15/1, viz. příloha D.1.1.1.,D.1.1.11.</t>
  </si>
  <si>
    <t>(0,1*36)+12+(0,1*0,3)+(0,27*0,3)</t>
  </si>
  <si>
    <t>114</t>
  </si>
  <si>
    <t>632451023</t>
  </si>
  <si>
    <t>Vyrovnávací potěr tl do 40 mm z MC 15 provedený v pásu</t>
  </si>
  <si>
    <t>-743169057</t>
  </si>
  <si>
    <t>oplocení podél pozemku p.č. 15/1, viz. příloha D.1.1.1., D.1.1.11., potěr pískocementový hlazený dřevěným hladítkem</t>
  </si>
  <si>
    <t>36*0,3</t>
  </si>
  <si>
    <t>Trubní vedení</t>
  </si>
  <si>
    <t>115</t>
  </si>
  <si>
    <t>899231111</t>
  </si>
  <si>
    <t>Výšková úprava uličního vstupu nebo vpusti do 200 mm zvýšením mříže</t>
  </si>
  <si>
    <t>-1540569104</t>
  </si>
  <si>
    <t>116</t>
  </si>
  <si>
    <t>899331111</t>
  </si>
  <si>
    <t>Výšková úprava uličního vstupu nebo vpusti do 200 mm zvýšením poklopu</t>
  </si>
  <si>
    <t>1012864332</t>
  </si>
  <si>
    <t>117</t>
  </si>
  <si>
    <t>899431111</t>
  </si>
  <si>
    <t>Výšková úprava uličního vstupu nebo vpusti do 200 mm zvýšením krycího hrnce, šoupěte nebo hydrantu</t>
  </si>
  <si>
    <t>-1764283347</t>
  </si>
  <si>
    <t>118</t>
  </si>
  <si>
    <t>912211111</t>
  </si>
  <si>
    <t>Montáž směrového sloupku silničního plastového prosté uložení bez betonového základu</t>
  </si>
  <si>
    <t>562075433</t>
  </si>
  <si>
    <t>119</t>
  </si>
  <si>
    <t>912223</t>
  </si>
  <si>
    <t>slpouky Z11g</t>
  </si>
  <si>
    <t>-944187691</t>
  </si>
  <si>
    <t>SDZ návrh-viz. příloha D.1.1.1., D.1.1.3.</t>
  </si>
  <si>
    <t>120</t>
  </si>
  <si>
    <t>914111111</t>
  </si>
  <si>
    <t>Montáž svislé dopravní značky do velikosti 1 m2 objímkami na sloupek nebo konzolu</t>
  </si>
  <si>
    <t>-1461684567</t>
  </si>
  <si>
    <t>SDZ návrh. viz. příloha D.1.1.1., D.1.1.3.</t>
  </si>
  <si>
    <t>121</t>
  </si>
  <si>
    <t>40445535</t>
  </si>
  <si>
    <t>značka dopravní svislá retroreflexní fólie tř 1 FeZn-Al rám 500x700mm</t>
  </si>
  <si>
    <t>-1205633398</t>
  </si>
  <si>
    <t>SDZ návrh - dopravní značka IP12+symbol O1, viz. příloha D.1.1.1., D.1.1.3.</t>
  </si>
  <si>
    <t>-354563131</t>
  </si>
  <si>
    <t>SDZ návrh-dopravní značka IP11b, viz. příloha D.1.1.1.. D.1.1.3.</t>
  </si>
  <si>
    <t>123</t>
  </si>
  <si>
    <t>914511111</t>
  </si>
  <si>
    <t>Montáž sloupku dopravních značek délky do 3,5 m s betonovým základem</t>
  </si>
  <si>
    <t>-1210469681</t>
  </si>
  <si>
    <t>124</t>
  </si>
  <si>
    <t>40445225</t>
  </si>
  <si>
    <t>sloupek pro dopravní značku Zn D 60mm v 3,5m</t>
  </si>
  <si>
    <t>-1349731939</t>
  </si>
  <si>
    <t>125</t>
  </si>
  <si>
    <t>40445253</t>
  </si>
  <si>
    <t>víčko plastové na sloupek D 60mm</t>
  </si>
  <si>
    <t>-1536803983</t>
  </si>
  <si>
    <t>126</t>
  </si>
  <si>
    <t>40445256</t>
  </si>
  <si>
    <t>svorka upínací na sloupek dopravní značky D 60mm</t>
  </si>
  <si>
    <t>-1575121838</t>
  </si>
  <si>
    <t>2*2</t>
  </si>
  <si>
    <t>127</t>
  </si>
  <si>
    <t>915131111</t>
  </si>
  <si>
    <t>Vodorovné dopravní značení přechody pro chodce, šipky, symboly základní bílá barva</t>
  </si>
  <si>
    <t>1248561205</t>
  </si>
  <si>
    <t xml:space="preserve">VDZ  návrh, - V10f, viz. příloha D.1.1.1., D.1.1.3.</t>
  </si>
  <si>
    <t>1,5</t>
  </si>
  <si>
    <t>128</t>
  </si>
  <si>
    <t>915621111</t>
  </si>
  <si>
    <t>Předznačení vodorovného plošného značení</t>
  </si>
  <si>
    <t>-1034255357</t>
  </si>
  <si>
    <t>VDZ návrh- V10f, viz. příloha D.1.1.1., D.1.1.3.</t>
  </si>
  <si>
    <t>129</t>
  </si>
  <si>
    <t>916231213</t>
  </si>
  <si>
    <t>Osazení chodníkového obrubníku betonového stojatého s boční opěrou do lože z betonu prostého</t>
  </si>
  <si>
    <t>1171672122</t>
  </si>
  <si>
    <t>osazená do betonového lože C20/25nXF3 a opěrou, viz. příloha D.1.1.1., D.1.1.5.</t>
  </si>
  <si>
    <t>144</t>
  </si>
  <si>
    <t>130</t>
  </si>
  <si>
    <t>59217023</t>
  </si>
  <si>
    <t>obrubník betonový chodníkový 1000x150x250mm</t>
  </si>
  <si>
    <t>1478491443</t>
  </si>
  <si>
    <t>barva přírodní + ztratné 1%, viz. příloha D.1.1.1., D.1.1.5.</t>
  </si>
  <si>
    <t>144*1,01</t>
  </si>
  <si>
    <t>131</t>
  </si>
  <si>
    <t>916331112</t>
  </si>
  <si>
    <t>Osazení zahradního obrubníku betonového do lože z betonu s boční opěrou</t>
  </si>
  <si>
    <t>8186416</t>
  </si>
  <si>
    <t>osazený do betonového lože C20/25nXF3 s opěrou,viz. příloha D.1.1.1, D.1.1.5.</t>
  </si>
  <si>
    <t>389</t>
  </si>
  <si>
    <t>59217011</t>
  </si>
  <si>
    <t>obrubník betonový zahradní 500x50x200mm</t>
  </si>
  <si>
    <t>684495796</t>
  </si>
  <si>
    <t>barva přírodní+ ztratné 1%, viz. příloha D.1.1.1., D.1.1.5.</t>
  </si>
  <si>
    <t>389*1,01</t>
  </si>
  <si>
    <t>133</t>
  </si>
  <si>
    <t>1695127505</t>
  </si>
  <si>
    <t>osazení do betonového lože C20/25nXF3 a opěrou, viz. příloha D.1.1.1., D.1.1.5.</t>
  </si>
  <si>
    <t>134</t>
  </si>
  <si>
    <t>59217012</t>
  </si>
  <si>
    <t>obrubník betonový zahradní 500x80x250mm</t>
  </si>
  <si>
    <t>-1477420883</t>
  </si>
  <si>
    <t>barva přírodní +ztratné 1%, viz. příloha D.1.1.1., D.1.1.5.</t>
  </si>
  <si>
    <t>154*1,01</t>
  </si>
  <si>
    <t>135</t>
  </si>
  <si>
    <t>916991121</t>
  </si>
  <si>
    <t>Lože pod obrubníky, krajníky nebo obruby z dlažebních kostek z betonu prostého</t>
  </si>
  <si>
    <t>-2121165821</t>
  </si>
  <si>
    <t>pod palisádami a obrubníky, odhad</t>
  </si>
  <si>
    <t>136</t>
  </si>
  <si>
    <t>919121132</t>
  </si>
  <si>
    <t>Těsnění spár zálivkou za studena pro komůrky š 20 mm hl 40 mm s těsnicím profilem</t>
  </si>
  <si>
    <t>1488496803</t>
  </si>
  <si>
    <t>napojení vjezdu k čp. 8, viz. příloha D.1.1.1., D.1.1.3.</t>
  </si>
  <si>
    <t>137</t>
  </si>
  <si>
    <t>15170505</t>
  </si>
  <si>
    <t>úprava styčné spáry, viz. příloha D.1.1.1., D.1.1.3.</t>
  </si>
  <si>
    <t>138</t>
  </si>
  <si>
    <t>919124121</t>
  </si>
  <si>
    <t>Dilatační spáry vkládané v cementobetonovém krytu s vyplněním spár asfaltovou zálivkou</t>
  </si>
  <si>
    <t>-1335790836</t>
  </si>
  <si>
    <t>napojení vjezdu k čp. 8, viz.příloha D.1.1.1., D.1.1.11.</t>
  </si>
  <si>
    <t>139</t>
  </si>
  <si>
    <t>919726121</t>
  </si>
  <si>
    <t>Geotextilie pro ochranu, separaci a filtraci netkaná měrná hmotnost do 200 g/m2</t>
  </si>
  <si>
    <t>-1982973131</t>
  </si>
  <si>
    <t>odvodnění vrstvy nad nepropustným podkladem, viz. příloha D.1.1.10.</t>
  </si>
  <si>
    <t>28*0,6</t>
  </si>
  <si>
    <t>140</t>
  </si>
  <si>
    <t>919726201</t>
  </si>
  <si>
    <t>Geotextilie pro vyztužení, separaci a filtraci tkaná z PP podélná pevnost v tahu do 15 kN/m</t>
  </si>
  <si>
    <t>-156277381</t>
  </si>
  <si>
    <t>1,8*44</t>
  </si>
  <si>
    <t>141</t>
  </si>
  <si>
    <t>919726203</t>
  </si>
  <si>
    <t>Geotextilie pro vyztužení, separaci a filtraci tkaná z PP podélná pevnost v tahu do 80 kN/m</t>
  </si>
  <si>
    <t>1587265951</t>
  </si>
  <si>
    <t>úprava podloží místní komunikace , PP60kN/m,viz. příloha D.1.1.1., D.1.1.5.</t>
  </si>
  <si>
    <t>292</t>
  </si>
  <si>
    <t>142</t>
  </si>
  <si>
    <t>613318732</t>
  </si>
  <si>
    <t>úprava podloží u parkovacích ploch, PP60kN/m, viz. příloha D.1.1.1., D.1.1.5.</t>
  </si>
  <si>
    <t>378</t>
  </si>
  <si>
    <t>143</t>
  </si>
  <si>
    <t>938902113</t>
  </si>
  <si>
    <t>Čištění příkopů komunikací příkopovým rypadlem objem nánosu do 0,5 m3/m</t>
  </si>
  <si>
    <t>1216267018</t>
  </si>
  <si>
    <t>prohloubení a čištění příkopů, viz. příloha D.1.1.1. D.1.1.2.</t>
  </si>
  <si>
    <t>938908411</t>
  </si>
  <si>
    <t>Čištění vozovek splachováním vodou</t>
  </si>
  <si>
    <t>219508035</t>
  </si>
  <si>
    <t>živičný koberec . viz. příloha D.1.1.1., D.1.1.3.</t>
  </si>
  <si>
    <t>145</t>
  </si>
  <si>
    <t>687453018</t>
  </si>
  <si>
    <t>VDZ návrh - V10f, viz. příloha D.1.1.1., D.1.1.3.</t>
  </si>
  <si>
    <t>146</t>
  </si>
  <si>
    <t>940</t>
  </si>
  <si>
    <t>Osazení označníku zastávky BUS</t>
  </si>
  <si>
    <t>43140734</t>
  </si>
  <si>
    <t>osazení+zemní práce+betonové patky,viz. příloha D.1.1.1. a D.1.1.3.</t>
  </si>
  <si>
    <t>147</t>
  </si>
  <si>
    <t>9401</t>
  </si>
  <si>
    <t>Označník zastávky BUS</t>
  </si>
  <si>
    <t>-34437046</t>
  </si>
  <si>
    <t>viz. příloha D.1.1.1., D.1.1.3.</t>
  </si>
  <si>
    <t>148</t>
  </si>
  <si>
    <t>9402</t>
  </si>
  <si>
    <t>Osazení reklamní vývěsky</t>
  </si>
  <si>
    <t>-1542848322</t>
  </si>
  <si>
    <t>osazení+zemní práce+betonové patky, viz. příloha D.1.1.1., D.1.1.3.</t>
  </si>
  <si>
    <t>149</t>
  </si>
  <si>
    <t>94021</t>
  </si>
  <si>
    <t>Reklamní vývěska</t>
  </si>
  <si>
    <t>-1116710483</t>
  </si>
  <si>
    <t>9403</t>
  </si>
  <si>
    <t>Ocelové zábradlí</t>
  </si>
  <si>
    <t>1675020564</t>
  </si>
  <si>
    <t>montáž+dodávka + nátěr+upevňovací materiál, viz. příloha D.1.1.1.,. D.1.1.3.</t>
  </si>
  <si>
    <t>151</t>
  </si>
  <si>
    <t>9404</t>
  </si>
  <si>
    <t>Oprava stávající zpevněné plochy u umělé nádrže</t>
  </si>
  <si>
    <t>829990685</t>
  </si>
  <si>
    <t>vybourání krytu+nový betonový kryt +doprava +poplatek+dilatace, viz. příloha D.1.1.1., D.1.1.3.</t>
  </si>
  <si>
    <t>152</t>
  </si>
  <si>
    <t>153036364</t>
  </si>
  <si>
    <t>čištění příkopů</t>
  </si>
  <si>
    <t>36*0,324</t>
  </si>
  <si>
    <t>153</t>
  </si>
  <si>
    <t>-978858354</t>
  </si>
  <si>
    <t>čištění příkopů + příplatek za dalších 9 km</t>
  </si>
  <si>
    <t>(0,324*36)*9</t>
  </si>
  <si>
    <t>-1066694109</t>
  </si>
  <si>
    <t>0,324*36</t>
  </si>
  <si>
    <t>155</t>
  </si>
  <si>
    <t>-1846574875</t>
  </si>
  <si>
    <t>156</t>
  </si>
  <si>
    <t>1403182859</t>
  </si>
  <si>
    <t>PSV</t>
  </si>
  <si>
    <t>Práce a dodávky PSV</t>
  </si>
  <si>
    <t>711</t>
  </si>
  <si>
    <t>Izolace proti vodě, vlhkosti a plynům</t>
  </si>
  <si>
    <t>157</t>
  </si>
  <si>
    <t>711161212</t>
  </si>
  <si>
    <t>Izolace proti zemní vlhkosti nopovou fólií svislá, nopek v 8,0 mm, tl do 0,6 mm</t>
  </si>
  <si>
    <t>1620931203</t>
  </si>
  <si>
    <t>podél stávajících objektů a podezdívek oplocení , viz. příloha D.1.1.1.</t>
  </si>
  <si>
    <t>141*0,6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</si>
</sst>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18/19A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Číbuz, Segregace pěší dopravy a odvodnění prostoru při silnici III/3087 a III/386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Číbuz-doplnění 26.2.2020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10. 4. 2019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VIAPROJEKT s.r.o. HK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B-Burešová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7"/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84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77</v>
      </c>
      <c r="BT95" s="132" t="s">
        <v>85</v>
      </c>
      <c r="BU95" s="132" t="s">
        <v>79</v>
      </c>
      <c r="BV95" s="132" t="s">
        <v>80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4" customFormat="1" ht="16.5" customHeight="1">
      <c r="A96" s="133" t="s">
        <v>88</v>
      </c>
      <c r="B96" s="71"/>
      <c r="C96" s="134"/>
      <c r="D96" s="134"/>
      <c r="E96" s="135" t="s">
        <v>89</v>
      </c>
      <c r="F96" s="135"/>
      <c r="G96" s="135"/>
      <c r="H96" s="135"/>
      <c r="I96" s="135"/>
      <c r="J96" s="134"/>
      <c r="K96" s="135" t="s">
        <v>90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'a - Příprava území'!J32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91</v>
      </c>
      <c r="AR96" s="73"/>
      <c r="AS96" s="138">
        <v>0</v>
      </c>
      <c r="AT96" s="139">
        <f>ROUND(SUM(AV96:AW96),2)</f>
        <v>0</v>
      </c>
      <c r="AU96" s="140">
        <f>'a - Příprava území'!P127</f>
        <v>0</v>
      </c>
      <c r="AV96" s="139">
        <f>'a - Příprava území'!J35</f>
        <v>0</v>
      </c>
      <c r="AW96" s="139">
        <f>'a - Příprava území'!J36</f>
        <v>0</v>
      </c>
      <c r="AX96" s="139">
        <f>'a - Příprava území'!J37</f>
        <v>0</v>
      </c>
      <c r="AY96" s="139">
        <f>'a - Příprava území'!J38</f>
        <v>0</v>
      </c>
      <c r="AZ96" s="139">
        <f>'a - Příprava území'!F35</f>
        <v>0</v>
      </c>
      <c r="BA96" s="139">
        <f>'a - Příprava území'!F36</f>
        <v>0</v>
      </c>
      <c r="BB96" s="139">
        <f>'a - Příprava území'!F37</f>
        <v>0</v>
      </c>
      <c r="BC96" s="139">
        <f>'a - Příprava území'!F38</f>
        <v>0</v>
      </c>
      <c r="BD96" s="141">
        <f>'a - Příprava území'!F39</f>
        <v>0</v>
      </c>
      <c r="BE96" s="4"/>
      <c r="BT96" s="142" t="s">
        <v>87</v>
      </c>
      <c r="BV96" s="142" t="s">
        <v>80</v>
      </c>
      <c r="BW96" s="142" t="s">
        <v>92</v>
      </c>
      <c r="BX96" s="142" t="s">
        <v>86</v>
      </c>
      <c r="CL96" s="142" t="s">
        <v>19</v>
      </c>
    </row>
    <row r="97" s="4" customFormat="1" ht="16.5" customHeight="1">
      <c r="A97" s="133" t="s">
        <v>88</v>
      </c>
      <c r="B97" s="71"/>
      <c r="C97" s="134"/>
      <c r="D97" s="134"/>
      <c r="E97" s="135" t="s">
        <v>93</v>
      </c>
      <c r="F97" s="135"/>
      <c r="G97" s="135"/>
      <c r="H97" s="135"/>
      <c r="I97" s="135"/>
      <c r="J97" s="134"/>
      <c r="K97" s="135" t="s">
        <v>94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'b - Návrh'!J32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91</v>
      </c>
      <c r="AR97" s="73"/>
      <c r="AS97" s="143">
        <v>0</v>
      </c>
      <c r="AT97" s="144">
        <f>ROUND(SUM(AV97:AW97),2)</f>
        <v>0</v>
      </c>
      <c r="AU97" s="145">
        <f>'b - Návrh'!P133</f>
        <v>0</v>
      </c>
      <c r="AV97" s="144">
        <f>'b - Návrh'!J35</f>
        <v>0</v>
      </c>
      <c r="AW97" s="144">
        <f>'b - Návrh'!J36</f>
        <v>0</v>
      </c>
      <c r="AX97" s="144">
        <f>'b - Návrh'!J37</f>
        <v>0</v>
      </c>
      <c r="AY97" s="144">
        <f>'b - Návrh'!J38</f>
        <v>0</v>
      </c>
      <c r="AZ97" s="144">
        <f>'b - Návrh'!F35</f>
        <v>0</v>
      </c>
      <c r="BA97" s="144">
        <f>'b - Návrh'!F36</f>
        <v>0</v>
      </c>
      <c r="BB97" s="144">
        <f>'b - Návrh'!F37</f>
        <v>0</v>
      </c>
      <c r="BC97" s="144">
        <f>'b - Návrh'!F38</f>
        <v>0</v>
      </c>
      <c r="BD97" s="146">
        <f>'b - Návrh'!F39</f>
        <v>0</v>
      </c>
      <c r="BE97" s="4"/>
      <c r="BT97" s="142" t="s">
        <v>87</v>
      </c>
      <c r="BV97" s="142" t="s">
        <v>80</v>
      </c>
      <c r="BW97" s="142" t="s">
        <v>95</v>
      </c>
      <c r="BX97" s="142" t="s">
        <v>86</v>
      </c>
      <c r="CL97" s="142" t="s">
        <v>19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pZuRq1YxsJjdtGDhUw1FRHzO2eR2ObUudm+/BXXO9H+8P1d9kf233iGUe0WucGeD1FO1WXo0HUBdLB6OHJRDWA==" hashValue="SMpREKSiBN0yYDKcln5GMKZ+xhJZgWJPCNOLjptckHWI+ICss3fPcc7QcR7GdgfrO7ysx/4O5khyl9N05wVIC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a - Příprava území'!C2" display="/"/>
    <hyperlink ref="A97" location="'b - Návrh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87</v>
      </c>
    </row>
    <row r="4" s="1" customFormat="1" ht="24.96" customHeight="1">
      <c r="B4" s="21"/>
      <c r="D4" s="151" t="s">
        <v>96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Číbuz, Segregace pěší dopravy a odvodnění prostoru při silnici III/3087 a III/386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97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98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99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100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19</v>
      </c>
      <c r="G13" s="39"/>
      <c r="H13" s="39"/>
      <c r="I13" s="157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22</v>
      </c>
      <c r="E14" s="39"/>
      <c r="F14" s="142" t="s">
        <v>101</v>
      </c>
      <c r="G14" s="39"/>
      <c r="H14" s="39"/>
      <c r="I14" s="157" t="s">
        <v>24</v>
      </c>
      <c r="J14" s="158" t="str">
        <f>'Rekapitulace stavby'!AN8</f>
        <v>10. 4. 2019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26</v>
      </c>
      <c r="E16" s="39"/>
      <c r="F16" s="39"/>
      <c r="G16" s="39"/>
      <c r="H16" s="39"/>
      <c r="I16" s="157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30</v>
      </c>
      <c r="E19" s="39"/>
      <c r="F19" s="39"/>
      <c r="G19" s="39"/>
      <c r="H19" s="39"/>
      <c r="I19" s="157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32</v>
      </c>
      <c r="E22" s="39"/>
      <c r="F22" s="39"/>
      <c r="G22" s="39"/>
      <c r="H22" s="39"/>
      <c r="I22" s="157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7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35</v>
      </c>
      <c r="E25" s="39"/>
      <c r="F25" s="39"/>
      <c r="G25" s="39"/>
      <c r="H25" s="39"/>
      <c r="I25" s="157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7" t="s">
        <v>29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37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38</v>
      </c>
      <c r="E32" s="39"/>
      <c r="F32" s="39"/>
      <c r="G32" s="39"/>
      <c r="H32" s="39"/>
      <c r="I32" s="155"/>
      <c r="J32" s="167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40</v>
      </c>
      <c r="G34" s="39"/>
      <c r="H34" s="39"/>
      <c r="I34" s="169" t="s">
        <v>39</v>
      </c>
      <c r="J34" s="168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42</v>
      </c>
      <c r="E35" s="153" t="s">
        <v>43</v>
      </c>
      <c r="F35" s="171">
        <f>ROUND((SUM(BE127:BE459)),  2)</f>
        <v>0</v>
      </c>
      <c r="G35" s="39"/>
      <c r="H35" s="39"/>
      <c r="I35" s="172">
        <v>0.20999999999999999</v>
      </c>
      <c r="J35" s="171">
        <f>ROUND(((SUM(BE127:BE459))*I35),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44</v>
      </c>
      <c r="F36" s="171">
        <f>ROUND((SUM(BF127:BF459)),  2)</f>
        <v>0</v>
      </c>
      <c r="G36" s="39"/>
      <c r="H36" s="39"/>
      <c r="I36" s="172">
        <v>0.14999999999999999</v>
      </c>
      <c r="J36" s="171">
        <f>ROUND(((SUM(BF127:BF459))*I36),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45</v>
      </c>
      <c r="F37" s="171">
        <f>ROUND((SUM(BG127:BG459)),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46</v>
      </c>
      <c r="F38" s="171">
        <f>ROUND((SUM(BH127:BH459)),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47</v>
      </c>
      <c r="F39" s="171">
        <f>ROUND((SUM(BI127:BI459)),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48</v>
      </c>
      <c r="E41" s="175"/>
      <c r="F41" s="175"/>
      <c r="G41" s="176" t="s">
        <v>49</v>
      </c>
      <c r="H41" s="177" t="s">
        <v>50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51</v>
      </c>
      <c r="E50" s="182"/>
      <c r="F50" s="182"/>
      <c r="G50" s="181" t="s">
        <v>52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53</v>
      </c>
      <c r="E61" s="185"/>
      <c r="F61" s="186" t="s">
        <v>54</v>
      </c>
      <c r="G61" s="184" t="s">
        <v>53</v>
      </c>
      <c r="H61" s="185"/>
      <c r="I61" s="187"/>
      <c r="J61" s="188" t="s">
        <v>54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55</v>
      </c>
      <c r="E65" s="189"/>
      <c r="F65" s="189"/>
      <c r="G65" s="181" t="s">
        <v>56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53</v>
      </c>
      <c r="E76" s="185"/>
      <c r="F76" s="186" t="s">
        <v>54</v>
      </c>
      <c r="G76" s="184" t="s">
        <v>53</v>
      </c>
      <c r="H76" s="185"/>
      <c r="I76" s="187"/>
      <c r="J76" s="188" t="s">
        <v>54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Číbuz, Segregace pěší dopravy a odvodnění prostoru při silnici III/3087 a III/386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97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98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99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a - Příprava území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Číbuz</v>
      </c>
      <c r="G91" s="41"/>
      <c r="H91" s="41"/>
      <c r="I91" s="157" t="s">
        <v>24</v>
      </c>
      <c r="J91" s="80" t="str">
        <f>IF(J14="","",J14)</f>
        <v>10. 4. 2019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157" t="s">
        <v>32</v>
      </c>
      <c r="J93" s="37" t="str">
        <f>E23</f>
        <v>VIAPROJEKT s.r.o. HK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157" t="s">
        <v>35</v>
      </c>
      <c r="J94" s="37" t="str">
        <f>E26</f>
        <v>B-Burešová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103</v>
      </c>
      <c r="D96" s="199"/>
      <c r="E96" s="199"/>
      <c r="F96" s="199"/>
      <c r="G96" s="199"/>
      <c r="H96" s="199"/>
      <c r="I96" s="200"/>
      <c r="J96" s="201" t="s">
        <v>104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105</v>
      </c>
      <c r="D98" s="41"/>
      <c r="E98" s="41"/>
      <c r="F98" s="41"/>
      <c r="G98" s="41"/>
      <c r="H98" s="41"/>
      <c r="I98" s="155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106</v>
      </c>
    </row>
    <row r="99" s="9" customFormat="1" ht="24.96" customHeight="1">
      <c r="A99" s="9"/>
      <c r="B99" s="203"/>
      <c r="C99" s="204"/>
      <c r="D99" s="205" t="s">
        <v>107</v>
      </c>
      <c r="E99" s="206"/>
      <c r="F99" s="206"/>
      <c r="G99" s="206"/>
      <c r="H99" s="206"/>
      <c r="I99" s="207"/>
      <c r="J99" s="208">
        <f>J128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108</v>
      </c>
      <c r="E100" s="212"/>
      <c r="F100" s="212"/>
      <c r="G100" s="212"/>
      <c r="H100" s="212"/>
      <c r="I100" s="213"/>
      <c r="J100" s="214">
        <f>J129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109</v>
      </c>
      <c r="E101" s="212"/>
      <c r="F101" s="212"/>
      <c r="G101" s="212"/>
      <c r="H101" s="212"/>
      <c r="I101" s="213"/>
      <c r="J101" s="214">
        <f>J281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110</v>
      </c>
      <c r="E102" s="212"/>
      <c r="F102" s="212"/>
      <c r="G102" s="212"/>
      <c r="H102" s="212"/>
      <c r="I102" s="213"/>
      <c r="J102" s="214">
        <f>J290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111</v>
      </c>
      <c r="E103" s="212"/>
      <c r="F103" s="212"/>
      <c r="G103" s="212"/>
      <c r="H103" s="212"/>
      <c r="I103" s="213"/>
      <c r="J103" s="214">
        <f>J315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112</v>
      </c>
      <c r="E104" s="212"/>
      <c r="F104" s="212"/>
      <c r="G104" s="212"/>
      <c r="H104" s="212"/>
      <c r="I104" s="213"/>
      <c r="J104" s="214">
        <f>J416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113</v>
      </c>
      <c r="E105" s="212"/>
      <c r="F105" s="212"/>
      <c r="G105" s="212"/>
      <c r="H105" s="212"/>
      <c r="I105" s="213"/>
      <c r="J105" s="214">
        <f>J457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5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93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96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114</v>
      </c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97" t="str">
        <f>E7</f>
        <v>Číbuz, Segregace pěší dopravy a odvodnění prostoru při silnici III/3087 a III/386</v>
      </c>
      <c r="F115" s="33"/>
      <c r="G115" s="33"/>
      <c r="H115" s="33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97</v>
      </c>
      <c r="D116" s="23"/>
      <c r="E116" s="23"/>
      <c r="F116" s="23"/>
      <c r="G116" s="23"/>
      <c r="H116" s="23"/>
      <c r="I116" s="147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97" t="s">
        <v>98</v>
      </c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99</v>
      </c>
      <c r="D118" s="41"/>
      <c r="E118" s="41"/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a - Příprava území</v>
      </c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F14</f>
        <v>Číbuz</v>
      </c>
      <c r="G121" s="41"/>
      <c r="H121" s="41"/>
      <c r="I121" s="157" t="s">
        <v>24</v>
      </c>
      <c r="J121" s="80" t="str">
        <f>IF(J14="","",J14)</f>
        <v>10. 4. 2019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26</v>
      </c>
      <c r="D123" s="41"/>
      <c r="E123" s="41"/>
      <c r="F123" s="28" t="str">
        <f>E17</f>
        <v xml:space="preserve"> </v>
      </c>
      <c r="G123" s="41"/>
      <c r="H123" s="41"/>
      <c r="I123" s="157" t="s">
        <v>32</v>
      </c>
      <c r="J123" s="37" t="str">
        <f>E23</f>
        <v>VIAPROJEKT s.r.o. HK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IF(E20="","",E20)</f>
        <v>Vyplň údaj</v>
      </c>
      <c r="G124" s="41"/>
      <c r="H124" s="41"/>
      <c r="I124" s="157" t="s">
        <v>35</v>
      </c>
      <c r="J124" s="37" t="str">
        <f>E26</f>
        <v>B-Burešová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15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16"/>
      <c r="B126" s="217"/>
      <c r="C126" s="218" t="s">
        <v>115</v>
      </c>
      <c r="D126" s="219" t="s">
        <v>63</v>
      </c>
      <c r="E126" s="219" t="s">
        <v>59</v>
      </c>
      <c r="F126" s="219" t="s">
        <v>60</v>
      </c>
      <c r="G126" s="219" t="s">
        <v>116</v>
      </c>
      <c r="H126" s="219" t="s">
        <v>117</v>
      </c>
      <c r="I126" s="220" t="s">
        <v>118</v>
      </c>
      <c r="J126" s="219" t="s">
        <v>104</v>
      </c>
      <c r="K126" s="221" t="s">
        <v>119</v>
      </c>
      <c r="L126" s="222"/>
      <c r="M126" s="101" t="s">
        <v>1</v>
      </c>
      <c r="N126" s="102" t="s">
        <v>42</v>
      </c>
      <c r="O126" s="102" t="s">
        <v>120</v>
      </c>
      <c r="P126" s="102" t="s">
        <v>121</v>
      </c>
      <c r="Q126" s="102" t="s">
        <v>122</v>
      </c>
      <c r="R126" s="102" t="s">
        <v>123</v>
      </c>
      <c r="S126" s="102" t="s">
        <v>124</v>
      </c>
      <c r="T126" s="103" t="s">
        <v>125</v>
      </c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</row>
    <row r="127" s="2" customFormat="1" ht="22.8" customHeight="1">
      <c r="A127" s="39"/>
      <c r="B127" s="40"/>
      <c r="C127" s="108" t="s">
        <v>126</v>
      </c>
      <c r="D127" s="41"/>
      <c r="E127" s="41"/>
      <c r="F127" s="41"/>
      <c r="G127" s="41"/>
      <c r="H127" s="41"/>
      <c r="I127" s="155"/>
      <c r="J127" s="223">
        <f>BK127</f>
        <v>0</v>
      </c>
      <c r="K127" s="41"/>
      <c r="L127" s="45"/>
      <c r="M127" s="104"/>
      <c r="N127" s="224"/>
      <c r="O127" s="105"/>
      <c r="P127" s="225">
        <f>P128</f>
        <v>0</v>
      </c>
      <c r="Q127" s="105"/>
      <c r="R127" s="225">
        <f>R128</f>
        <v>4.4292384799999995</v>
      </c>
      <c r="S127" s="105"/>
      <c r="T127" s="226">
        <f>T128</f>
        <v>650.19126999999992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77</v>
      </c>
      <c r="AU127" s="18" t="s">
        <v>106</v>
      </c>
      <c r="BK127" s="227">
        <f>BK128</f>
        <v>0</v>
      </c>
    </row>
    <row r="128" s="12" customFormat="1" ht="25.92" customHeight="1">
      <c r="A128" s="12"/>
      <c r="B128" s="228"/>
      <c r="C128" s="229"/>
      <c r="D128" s="230" t="s">
        <v>77</v>
      </c>
      <c r="E128" s="231" t="s">
        <v>127</v>
      </c>
      <c r="F128" s="231" t="s">
        <v>128</v>
      </c>
      <c r="G128" s="229"/>
      <c r="H128" s="229"/>
      <c r="I128" s="232"/>
      <c r="J128" s="233">
        <f>BK128</f>
        <v>0</v>
      </c>
      <c r="K128" s="229"/>
      <c r="L128" s="234"/>
      <c r="M128" s="235"/>
      <c r="N128" s="236"/>
      <c r="O128" s="236"/>
      <c r="P128" s="237">
        <f>P129+P281+P290+P315+P416+P457</f>
        <v>0</v>
      </c>
      <c r="Q128" s="236"/>
      <c r="R128" s="237">
        <f>R129+R281+R290+R315+R416+R457</f>
        <v>4.4292384799999995</v>
      </c>
      <c r="S128" s="236"/>
      <c r="T128" s="238">
        <f>T129+T281+T290+T315+T416+T457</f>
        <v>650.19126999999992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9" t="s">
        <v>85</v>
      </c>
      <c r="AT128" s="240" t="s">
        <v>77</v>
      </c>
      <c r="AU128" s="240" t="s">
        <v>78</v>
      </c>
      <c r="AY128" s="239" t="s">
        <v>129</v>
      </c>
      <c r="BK128" s="241">
        <f>BK129+BK281+BK290+BK315+BK416+BK457</f>
        <v>0</v>
      </c>
    </row>
    <row r="129" s="12" customFormat="1" ht="22.8" customHeight="1">
      <c r="A129" s="12"/>
      <c r="B129" s="228"/>
      <c r="C129" s="229"/>
      <c r="D129" s="230" t="s">
        <v>77</v>
      </c>
      <c r="E129" s="242" t="s">
        <v>85</v>
      </c>
      <c r="F129" s="242" t="s">
        <v>130</v>
      </c>
      <c r="G129" s="229"/>
      <c r="H129" s="229"/>
      <c r="I129" s="232"/>
      <c r="J129" s="243">
        <f>BK129</f>
        <v>0</v>
      </c>
      <c r="K129" s="229"/>
      <c r="L129" s="234"/>
      <c r="M129" s="235"/>
      <c r="N129" s="236"/>
      <c r="O129" s="236"/>
      <c r="P129" s="237">
        <f>SUM(P130:P280)</f>
        <v>0</v>
      </c>
      <c r="Q129" s="236"/>
      <c r="R129" s="237">
        <f>SUM(R130:R280)</f>
        <v>0.00072000000000000005</v>
      </c>
      <c r="S129" s="236"/>
      <c r="T129" s="238">
        <f>SUM(T130:T280)</f>
        <v>638.14699999999993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9" t="s">
        <v>85</v>
      </c>
      <c r="AT129" s="240" t="s">
        <v>77</v>
      </c>
      <c r="AU129" s="240" t="s">
        <v>85</v>
      </c>
      <c r="AY129" s="239" t="s">
        <v>129</v>
      </c>
      <c r="BK129" s="241">
        <f>SUM(BK130:BK280)</f>
        <v>0</v>
      </c>
    </row>
    <row r="130" s="2" customFormat="1" ht="16.5" customHeight="1">
      <c r="A130" s="39"/>
      <c r="B130" s="40"/>
      <c r="C130" s="244" t="s">
        <v>85</v>
      </c>
      <c r="D130" s="244" t="s">
        <v>131</v>
      </c>
      <c r="E130" s="245" t="s">
        <v>132</v>
      </c>
      <c r="F130" s="246" t="s">
        <v>133</v>
      </c>
      <c r="G130" s="247" t="s">
        <v>134</v>
      </c>
      <c r="H130" s="248">
        <v>30</v>
      </c>
      <c r="I130" s="249"/>
      <c r="J130" s="250">
        <f>ROUND(I130*H130,2)</f>
        <v>0</v>
      </c>
      <c r="K130" s="246" t="s">
        <v>135</v>
      </c>
      <c r="L130" s="45"/>
      <c r="M130" s="251" t="s">
        <v>1</v>
      </c>
      <c r="N130" s="252" t="s">
        <v>43</v>
      </c>
      <c r="O130" s="92"/>
      <c r="P130" s="253">
        <f>O130*H130</f>
        <v>0</v>
      </c>
      <c r="Q130" s="253">
        <v>0</v>
      </c>
      <c r="R130" s="253">
        <f>Q130*H130</f>
        <v>0</v>
      </c>
      <c r="S130" s="253">
        <v>0.26000000000000001</v>
      </c>
      <c r="T130" s="254">
        <f>S130*H130</f>
        <v>7.8000000000000007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5" t="s">
        <v>136</v>
      </c>
      <c r="AT130" s="255" t="s">
        <v>131</v>
      </c>
      <c r="AU130" s="255" t="s">
        <v>87</v>
      </c>
      <c r="AY130" s="18" t="s">
        <v>129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8" t="s">
        <v>85</v>
      </c>
      <c r="BK130" s="256">
        <f>ROUND(I130*H130,2)</f>
        <v>0</v>
      </c>
      <c r="BL130" s="18" t="s">
        <v>136</v>
      </c>
      <c r="BM130" s="255" t="s">
        <v>137</v>
      </c>
    </row>
    <row r="131" s="13" customFormat="1">
      <c r="A131" s="13"/>
      <c r="B131" s="257"/>
      <c r="C131" s="258"/>
      <c r="D131" s="259" t="s">
        <v>138</v>
      </c>
      <c r="E131" s="260" t="s">
        <v>1</v>
      </c>
      <c r="F131" s="261" t="s">
        <v>139</v>
      </c>
      <c r="G131" s="258"/>
      <c r="H131" s="260" t="s">
        <v>1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138</v>
      </c>
      <c r="AU131" s="267" t="s">
        <v>87</v>
      </c>
      <c r="AV131" s="13" t="s">
        <v>85</v>
      </c>
      <c r="AW131" s="13" t="s">
        <v>34</v>
      </c>
      <c r="AX131" s="13" t="s">
        <v>78</v>
      </c>
      <c r="AY131" s="267" t="s">
        <v>129</v>
      </c>
    </row>
    <row r="132" s="14" customFormat="1">
      <c r="A132" s="14"/>
      <c r="B132" s="268"/>
      <c r="C132" s="269"/>
      <c r="D132" s="259" t="s">
        <v>138</v>
      </c>
      <c r="E132" s="270" t="s">
        <v>1</v>
      </c>
      <c r="F132" s="271" t="s">
        <v>140</v>
      </c>
      <c r="G132" s="269"/>
      <c r="H132" s="272">
        <v>30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138</v>
      </c>
      <c r="AU132" s="278" t="s">
        <v>87</v>
      </c>
      <c r="AV132" s="14" t="s">
        <v>87</v>
      </c>
      <c r="AW132" s="14" t="s">
        <v>34</v>
      </c>
      <c r="AX132" s="14" t="s">
        <v>78</v>
      </c>
      <c r="AY132" s="278" t="s">
        <v>129</v>
      </c>
    </row>
    <row r="133" s="15" customFormat="1">
      <c r="A133" s="15"/>
      <c r="B133" s="279"/>
      <c r="C133" s="280"/>
      <c r="D133" s="259" t="s">
        <v>138</v>
      </c>
      <c r="E133" s="281" t="s">
        <v>1</v>
      </c>
      <c r="F133" s="282" t="s">
        <v>141</v>
      </c>
      <c r="G133" s="280"/>
      <c r="H133" s="283">
        <v>30</v>
      </c>
      <c r="I133" s="284"/>
      <c r="J133" s="280"/>
      <c r="K133" s="280"/>
      <c r="L133" s="285"/>
      <c r="M133" s="286"/>
      <c r="N133" s="287"/>
      <c r="O133" s="287"/>
      <c r="P133" s="287"/>
      <c r="Q133" s="287"/>
      <c r="R133" s="287"/>
      <c r="S133" s="287"/>
      <c r="T133" s="28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89" t="s">
        <v>138</v>
      </c>
      <c r="AU133" s="289" t="s">
        <v>87</v>
      </c>
      <c r="AV133" s="15" t="s">
        <v>136</v>
      </c>
      <c r="AW133" s="15" t="s">
        <v>34</v>
      </c>
      <c r="AX133" s="15" t="s">
        <v>85</v>
      </c>
      <c r="AY133" s="289" t="s">
        <v>129</v>
      </c>
    </row>
    <row r="134" s="2" customFormat="1" ht="16.5" customHeight="1">
      <c r="A134" s="39"/>
      <c r="B134" s="40"/>
      <c r="C134" s="244" t="s">
        <v>87</v>
      </c>
      <c r="D134" s="244" t="s">
        <v>131</v>
      </c>
      <c r="E134" s="245" t="s">
        <v>142</v>
      </c>
      <c r="F134" s="246" t="s">
        <v>143</v>
      </c>
      <c r="G134" s="247" t="s">
        <v>134</v>
      </c>
      <c r="H134" s="248">
        <v>204</v>
      </c>
      <c r="I134" s="249"/>
      <c r="J134" s="250">
        <f>ROUND(I134*H134,2)</f>
        <v>0</v>
      </c>
      <c r="K134" s="246" t="s">
        <v>135</v>
      </c>
      <c r="L134" s="45"/>
      <c r="M134" s="251" t="s">
        <v>1</v>
      </c>
      <c r="N134" s="252" t="s">
        <v>43</v>
      </c>
      <c r="O134" s="92"/>
      <c r="P134" s="253">
        <f>O134*H134</f>
        <v>0</v>
      </c>
      <c r="Q134" s="253">
        <v>0</v>
      </c>
      <c r="R134" s="253">
        <f>Q134*H134</f>
        <v>0</v>
      </c>
      <c r="S134" s="253">
        <v>0.255</v>
      </c>
      <c r="T134" s="254">
        <f>S134*H134</f>
        <v>52.020000000000003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5" t="s">
        <v>136</v>
      </c>
      <c r="AT134" s="255" t="s">
        <v>131</v>
      </c>
      <c r="AU134" s="255" t="s">
        <v>87</v>
      </c>
      <c r="AY134" s="18" t="s">
        <v>129</v>
      </c>
      <c r="BE134" s="256">
        <f>IF(N134="základní",J134,0)</f>
        <v>0</v>
      </c>
      <c r="BF134" s="256">
        <f>IF(N134="snížená",J134,0)</f>
        <v>0</v>
      </c>
      <c r="BG134" s="256">
        <f>IF(N134="zákl. přenesená",J134,0)</f>
        <v>0</v>
      </c>
      <c r="BH134" s="256">
        <f>IF(N134="sníž. přenesená",J134,0)</f>
        <v>0</v>
      </c>
      <c r="BI134" s="256">
        <f>IF(N134="nulová",J134,0)</f>
        <v>0</v>
      </c>
      <c r="BJ134" s="18" t="s">
        <v>85</v>
      </c>
      <c r="BK134" s="256">
        <f>ROUND(I134*H134,2)</f>
        <v>0</v>
      </c>
      <c r="BL134" s="18" t="s">
        <v>136</v>
      </c>
      <c r="BM134" s="255" t="s">
        <v>144</v>
      </c>
    </row>
    <row r="135" s="13" customFormat="1">
      <c r="A135" s="13"/>
      <c r="B135" s="257"/>
      <c r="C135" s="258"/>
      <c r="D135" s="259" t="s">
        <v>138</v>
      </c>
      <c r="E135" s="260" t="s">
        <v>1</v>
      </c>
      <c r="F135" s="261" t="s">
        <v>145</v>
      </c>
      <c r="G135" s="258"/>
      <c r="H135" s="260" t="s">
        <v>1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7" t="s">
        <v>138</v>
      </c>
      <c r="AU135" s="267" t="s">
        <v>87</v>
      </c>
      <c r="AV135" s="13" t="s">
        <v>85</v>
      </c>
      <c r="AW135" s="13" t="s">
        <v>34</v>
      </c>
      <c r="AX135" s="13" t="s">
        <v>78</v>
      </c>
      <c r="AY135" s="267" t="s">
        <v>129</v>
      </c>
    </row>
    <row r="136" s="14" customFormat="1">
      <c r="A136" s="14"/>
      <c r="B136" s="268"/>
      <c r="C136" s="269"/>
      <c r="D136" s="259" t="s">
        <v>138</v>
      </c>
      <c r="E136" s="270" t="s">
        <v>1</v>
      </c>
      <c r="F136" s="271" t="s">
        <v>146</v>
      </c>
      <c r="G136" s="269"/>
      <c r="H136" s="272">
        <v>204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8" t="s">
        <v>138</v>
      </c>
      <c r="AU136" s="278" t="s">
        <v>87</v>
      </c>
      <c r="AV136" s="14" t="s">
        <v>87</v>
      </c>
      <c r="AW136" s="14" t="s">
        <v>34</v>
      </c>
      <c r="AX136" s="14" t="s">
        <v>78</v>
      </c>
      <c r="AY136" s="278" t="s">
        <v>129</v>
      </c>
    </row>
    <row r="137" s="15" customFormat="1">
      <c r="A137" s="15"/>
      <c r="B137" s="279"/>
      <c r="C137" s="280"/>
      <c r="D137" s="259" t="s">
        <v>138</v>
      </c>
      <c r="E137" s="281" t="s">
        <v>1</v>
      </c>
      <c r="F137" s="282" t="s">
        <v>141</v>
      </c>
      <c r="G137" s="280"/>
      <c r="H137" s="283">
        <v>204</v>
      </c>
      <c r="I137" s="284"/>
      <c r="J137" s="280"/>
      <c r="K137" s="280"/>
      <c r="L137" s="285"/>
      <c r="M137" s="286"/>
      <c r="N137" s="287"/>
      <c r="O137" s="287"/>
      <c r="P137" s="287"/>
      <c r="Q137" s="287"/>
      <c r="R137" s="287"/>
      <c r="S137" s="287"/>
      <c r="T137" s="28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9" t="s">
        <v>138</v>
      </c>
      <c r="AU137" s="289" t="s">
        <v>87</v>
      </c>
      <c r="AV137" s="15" t="s">
        <v>136</v>
      </c>
      <c r="AW137" s="15" t="s">
        <v>34</v>
      </c>
      <c r="AX137" s="15" t="s">
        <v>85</v>
      </c>
      <c r="AY137" s="289" t="s">
        <v>129</v>
      </c>
    </row>
    <row r="138" s="2" customFormat="1" ht="16.5" customHeight="1">
      <c r="A138" s="39"/>
      <c r="B138" s="40"/>
      <c r="C138" s="244" t="s">
        <v>147</v>
      </c>
      <c r="D138" s="244" t="s">
        <v>131</v>
      </c>
      <c r="E138" s="245" t="s">
        <v>142</v>
      </c>
      <c r="F138" s="246" t="s">
        <v>143</v>
      </c>
      <c r="G138" s="247" t="s">
        <v>134</v>
      </c>
      <c r="H138" s="248">
        <v>154</v>
      </c>
      <c r="I138" s="249"/>
      <c r="J138" s="250">
        <f>ROUND(I138*H138,2)</f>
        <v>0</v>
      </c>
      <c r="K138" s="246" t="s">
        <v>135</v>
      </c>
      <c r="L138" s="45"/>
      <c r="M138" s="251" t="s">
        <v>1</v>
      </c>
      <c r="N138" s="252" t="s">
        <v>43</v>
      </c>
      <c r="O138" s="92"/>
      <c r="P138" s="253">
        <f>O138*H138</f>
        <v>0</v>
      </c>
      <c r="Q138" s="253">
        <v>0</v>
      </c>
      <c r="R138" s="253">
        <f>Q138*H138</f>
        <v>0</v>
      </c>
      <c r="S138" s="253">
        <v>0.255</v>
      </c>
      <c r="T138" s="254">
        <f>S138*H138</f>
        <v>39.270000000000003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5" t="s">
        <v>136</v>
      </c>
      <c r="AT138" s="255" t="s">
        <v>131</v>
      </c>
      <c r="AU138" s="255" t="s">
        <v>87</v>
      </c>
      <c r="AY138" s="18" t="s">
        <v>129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8" t="s">
        <v>85</v>
      </c>
      <c r="BK138" s="256">
        <f>ROUND(I138*H138,2)</f>
        <v>0</v>
      </c>
      <c r="BL138" s="18" t="s">
        <v>136</v>
      </c>
      <c r="BM138" s="255" t="s">
        <v>148</v>
      </c>
    </row>
    <row r="139" s="13" customFormat="1">
      <c r="A139" s="13"/>
      <c r="B139" s="257"/>
      <c r="C139" s="258"/>
      <c r="D139" s="259" t="s">
        <v>138</v>
      </c>
      <c r="E139" s="260" t="s">
        <v>1</v>
      </c>
      <c r="F139" s="261" t="s">
        <v>149</v>
      </c>
      <c r="G139" s="258"/>
      <c r="H139" s="260" t="s">
        <v>1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138</v>
      </c>
      <c r="AU139" s="267" t="s">
        <v>87</v>
      </c>
      <c r="AV139" s="13" t="s">
        <v>85</v>
      </c>
      <c r="AW139" s="13" t="s">
        <v>34</v>
      </c>
      <c r="AX139" s="13" t="s">
        <v>78</v>
      </c>
      <c r="AY139" s="267" t="s">
        <v>129</v>
      </c>
    </row>
    <row r="140" s="14" customFormat="1">
      <c r="A140" s="14"/>
      <c r="B140" s="268"/>
      <c r="C140" s="269"/>
      <c r="D140" s="259" t="s">
        <v>138</v>
      </c>
      <c r="E140" s="270" t="s">
        <v>1</v>
      </c>
      <c r="F140" s="271" t="s">
        <v>150</v>
      </c>
      <c r="G140" s="269"/>
      <c r="H140" s="272">
        <v>154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8" t="s">
        <v>138</v>
      </c>
      <c r="AU140" s="278" t="s">
        <v>87</v>
      </c>
      <c r="AV140" s="14" t="s">
        <v>87</v>
      </c>
      <c r="AW140" s="14" t="s">
        <v>34</v>
      </c>
      <c r="AX140" s="14" t="s">
        <v>78</v>
      </c>
      <c r="AY140" s="278" t="s">
        <v>129</v>
      </c>
    </row>
    <row r="141" s="15" customFormat="1">
      <c r="A141" s="15"/>
      <c r="B141" s="279"/>
      <c r="C141" s="280"/>
      <c r="D141" s="259" t="s">
        <v>138</v>
      </c>
      <c r="E141" s="281" t="s">
        <v>1</v>
      </c>
      <c r="F141" s="282" t="s">
        <v>141</v>
      </c>
      <c r="G141" s="280"/>
      <c r="H141" s="283">
        <v>154</v>
      </c>
      <c r="I141" s="284"/>
      <c r="J141" s="280"/>
      <c r="K141" s="280"/>
      <c r="L141" s="285"/>
      <c r="M141" s="286"/>
      <c r="N141" s="287"/>
      <c r="O141" s="287"/>
      <c r="P141" s="287"/>
      <c r="Q141" s="287"/>
      <c r="R141" s="287"/>
      <c r="S141" s="287"/>
      <c r="T141" s="28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9" t="s">
        <v>138</v>
      </c>
      <c r="AU141" s="289" t="s">
        <v>87</v>
      </c>
      <c r="AV141" s="15" t="s">
        <v>136</v>
      </c>
      <c r="AW141" s="15" t="s">
        <v>34</v>
      </c>
      <c r="AX141" s="15" t="s">
        <v>85</v>
      </c>
      <c r="AY141" s="289" t="s">
        <v>129</v>
      </c>
    </row>
    <row r="142" s="2" customFormat="1" ht="16.5" customHeight="1">
      <c r="A142" s="39"/>
      <c r="B142" s="40"/>
      <c r="C142" s="244" t="s">
        <v>136</v>
      </c>
      <c r="D142" s="244" t="s">
        <v>131</v>
      </c>
      <c r="E142" s="245" t="s">
        <v>151</v>
      </c>
      <c r="F142" s="246" t="s">
        <v>152</v>
      </c>
      <c r="G142" s="247" t="s">
        <v>134</v>
      </c>
      <c r="H142" s="248">
        <v>10</v>
      </c>
      <c r="I142" s="249"/>
      <c r="J142" s="250">
        <f>ROUND(I142*H142,2)</f>
        <v>0</v>
      </c>
      <c r="K142" s="246" t="s">
        <v>135</v>
      </c>
      <c r="L142" s="45"/>
      <c r="M142" s="251" t="s">
        <v>1</v>
      </c>
      <c r="N142" s="252" t="s">
        <v>43</v>
      </c>
      <c r="O142" s="92"/>
      <c r="P142" s="253">
        <f>O142*H142</f>
        <v>0</v>
      </c>
      <c r="Q142" s="253">
        <v>0</v>
      </c>
      <c r="R142" s="253">
        <f>Q142*H142</f>
        <v>0</v>
      </c>
      <c r="S142" s="253">
        <v>0.42499999999999999</v>
      </c>
      <c r="T142" s="254">
        <f>S142*H142</f>
        <v>4.25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5" t="s">
        <v>136</v>
      </c>
      <c r="AT142" s="255" t="s">
        <v>131</v>
      </c>
      <c r="AU142" s="255" t="s">
        <v>87</v>
      </c>
      <c r="AY142" s="18" t="s">
        <v>129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8" t="s">
        <v>85</v>
      </c>
      <c r="BK142" s="256">
        <f>ROUND(I142*H142,2)</f>
        <v>0</v>
      </c>
      <c r="BL142" s="18" t="s">
        <v>136</v>
      </c>
      <c r="BM142" s="255" t="s">
        <v>153</v>
      </c>
    </row>
    <row r="143" s="13" customFormat="1">
      <c r="A143" s="13"/>
      <c r="B143" s="257"/>
      <c r="C143" s="258"/>
      <c r="D143" s="259" t="s">
        <v>138</v>
      </c>
      <c r="E143" s="260" t="s">
        <v>1</v>
      </c>
      <c r="F143" s="261" t="s">
        <v>154</v>
      </c>
      <c r="G143" s="258"/>
      <c r="H143" s="260" t="s">
        <v>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138</v>
      </c>
      <c r="AU143" s="267" t="s">
        <v>87</v>
      </c>
      <c r="AV143" s="13" t="s">
        <v>85</v>
      </c>
      <c r="AW143" s="13" t="s">
        <v>34</v>
      </c>
      <c r="AX143" s="13" t="s">
        <v>78</v>
      </c>
      <c r="AY143" s="267" t="s">
        <v>129</v>
      </c>
    </row>
    <row r="144" s="14" customFormat="1">
      <c r="A144" s="14"/>
      <c r="B144" s="268"/>
      <c r="C144" s="269"/>
      <c r="D144" s="259" t="s">
        <v>138</v>
      </c>
      <c r="E144" s="270" t="s">
        <v>1</v>
      </c>
      <c r="F144" s="271" t="s">
        <v>155</v>
      </c>
      <c r="G144" s="269"/>
      <c r="H144" s="272">
        <v>10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8" t="s">
        <v>138</v>
      </c>
      <c r="AU144" s="278" t="s">
        <v>87</v>
      </c>
      <c r="AV144" s="14" t="s">
        <v>87</v>
      </c>
      <c r="AW144" s="14" t="s">
        <v>34</v>
      </c>
      <c r="AX144" s="14" t="s">
        <v>78</v>
      </c>
      <c r="AY144" s="278" t="s">
        <v>129</v>
      </c>
    </row>
    <row r="145" s="15" customFormat="1">
      <c r="A145" s="15"/>
      <c r="B145" s="279"/>
      <c r="C145" s="280"/>
      <c r="D145" s="259" t="s">
        <v>138</v>
      </c>
      <c r="E145" s="281" t="s">
        <v>1</v>
      </c>
      <c r="F145" s="282" t="s">
        <v>141</v>
      </c>
      <c r="G145" s="280"/>
      <c r="H145" s="283">
        <v>10</v>
      </c>
      <c r="I145" s="284"/>
      <c r="J145" s="280"/>
      <c r="K145" s="280"/>
      <c r="L145" s="285"/>
      <c r="M145" s="286"/>
      <c r="N145" s="287"/>
      <c r="O145" s="287"/>
      <c r="P145" s="287"/>
      <c r="Q145" s="287"/>
      <c r="R145" s="287"/>
      <c r="S145" s="287"/>
      <c r="T145" s="28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9" t="s">
        <v>138</v>
      </c>
      <c r="AU145" s="289" t="s">
        <v>87</v>
      </c>
      <c r="AV145" s="15" t="s">
        <v>136</v>
      </c>
      <c r="AW145" s="15" t="s">
        <v>34</v>
      </c>
      <c r="AX145" s="15" t="s">
        <v>85</v>
      </c>
      <c r="AY145" s="289" t="s">
        <v>129</v>
      </c>
    </row>
    <row r="146" s="2" customFormat="1" ht="16.5" customHeight="1">
      <c r="A146" s="39"/>
      <c r="B146" s="40"/>
      <c r="C146" s="244" t="s">
        <v>156</v>
      </c>
      <c r="D146" s="244" t="s">
        <v>131</v>
      </c>
      <c r="E146" s="245" t="s">
        <v>151</v>
      </c>
      <c r="F146" s="246" t="s">
        <v>152</v>
      </c>
      <c r="G146" s="247" t="s">
        <v>134</v>
      </c>
      <c r="H146" s="248">
        <v>9</v>
      </c>
      <c r="I146" s="249"/>
      <c r="J146" s="250">
        <f>ROUND(I146*H146,2)</f>
        <v>0</v>
      </c>
      <c r="K146" s="246" t="s">
        <v>135</v>
      </c>
      <c r="L146" s="45"/>
      <c r="M146" s="251" t="s">
        <v>1</v>
      </c>
      <c r="N146" s="252" t="s">
        <v>43</v>
      </c>
      <c r="O146" s="92"/>
      <c r="P146" s="253">
        <f>O146*H146</f>
        <v>0</v>
      </c>
      <c r="Q146" s="253">
        <v>0</v>
      </c>
      <c r="R146" s="253">
        <f>Q146*H146</f>
        <v>0</v>
      </c>
      <c r="S146" s="253">
        <v>0.42499999999999999</v>
      </c>
      <c r="T146" s="254">
        <f>S146*H146</f>
        <v>3.8249999999999997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5" t="s">
        <v>136</v>
      </c>
      <c r="AT146" s="255" t="s">
        <v>131</v>
      </c>
      <c r="AU146" s="255" t="s">
        <v>87</v>
      </c>
      <c r="AY146" s="18" t="s">
        <v>129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8" t="s">
        <v>85</v>
      </c>
      <c r="BK146" s="256">
        <f>ROUND(I146*H146,2)</f>
        <v>0</v>
      </c>
      <c r="BL146" s="18" t="s">
        <v>136</v>
      </c>
      <c r="BM146" s="255" t="s">
        <v>157</v>
      </c>
    </row>
    <row r="147" s="13" customFormat="1">
      <c r="A147" s="13"/>
      <c r="B147" s="257"/>
      <c r="C147" s="258"/>
      <c r="D147" s="259" t="s">
        <v>138</v>
      </c>
      <c r="E147" s="260" t="s">
        <v>1</v>
      </c>
      <c r="F147" s="261" t="s">
        <v>158</v>
      </c>
      <c r="G147" s="258"/>
      <c r="H147" s="260" t="s">
        <v>1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138</v>
      </c>
      <c r="AU147" s="267" t="s">
        <v>87</v>
      </c>
      <c r="AV147" s="13" t="s">
        <v>85</v>
      </c>
      <c r="AW147" s="13" t="s">
        <v>34</v>
      </c>
      <c r="AX147" s="13" t="s">
        <v>78</v>
      </c>
      <c r="AY147" s="267" t="s">
        <v>129</v>
      </c>
    </row>
    <row r="148" s="14" customFormat="1">
      <c r="A148" s="14"/>
      <c r="B148" s="268"/>
      <c r="C148" s="269"/>
      <c r="D148" s="259" t="s">
        <v>138</v>
      </c>
      <c r="E148" s="270" t="s">
        <v>1</v>
      </c>
      <c r="F148" s="271" t="s">
        <v>159</v>
      </c>
      <c r="G148" s="269"/>
      <c r="H148" s="272">
        <v>9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8" t="s">
        <v>138</v>
      </c>
      <c r="AU148" s="278" t="s">
        <v>87</v>
      </c>
      <c r="AV148" s="14" t="s">
        <v>87</v>
      </c>
      <c r="AW148" s="14" t="s">
        <v>34</v>
      </c>
      <c r="AX148" s="14" t="s">
        <v>78</v>
      </c>
      <c r="AY148" s="278" t="s">
        <v>129</v>
      </c>
    </row>
    <row r="149" s="15" customFormat="1">
      <c r="A149" s="15"/>
      <c r="B149" s="279"/>
      <c r="C149" s="280"/>
      <c r="D149" s="259" t="s">
        <v>138</v>
      </c>
      <c r="E149" s="281" t="s">
        <v>1</v>
      </c>
      <c r="F149" s="282" t="s">
        <v>141</v>
      </c>
      <c r="G149" s="280"/>
      <c r="H149" s="283">
        <v>9</v>
      </c>
      <c r="I149" s="284"/>
      <c r="J149" s="280"/>
      <c r="K149" s="280"/>
      <c r="L149" s="285"/>
      <c r="M149" s="286"/>
      <c r="N149" s="287"/>
      <c r="O149" s="287"/>
      <c r="P149" s="287"/>
      <c r="Q149" s="287"/>
      <c r="R149" s="287"/>
      <c r="S149" s="287"/>
      <c r="T149" s="28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9" t="s">
        <v>138</v>
      </c>
      <c r="AU149" s="289" t="s">
        <v>87</v>
      </c>
      <c r="AV149" s="15" t="s">
        <v>136</v>
      </c>
      <c r="AW149" s="15" t="s">
        <v>34</v>
      </c>
      <c r="AX149" s="15" t="s">
        <v>85</v>
      </c>
      <c r="AY149" s="289" t="s">
        <v>129</v>
      </c>
    </row>
    <row r="150" s="2" customFormat="1" ht="16.5" customHeight="1">
      <c r="A150" s="39"/>
      <c r="B150" s="40"/>
      <c r="C150" s="244" t="s">
        <v>160</v>
      </c>
      <c r="D150" s="244" t="s">
        <v>131</v>
      </c>
      <c r="E150" s="245" t="s">
        <v>161</v>
      </c>
      <c r="F150" s="246" t="s">
        <v>162</v>
      </c>
      <c r="G150" s="247" t="s">
        <v>134</v>
      </c>
      <c r="H150" s="248">
        <v>145</v>
      </c>
      <c r="I150" s="249"/>
      <c r="J150" s="250">
        <f>ROUND(I150*H150,2)</f>
        <v>0</v>
      </c>
      <c r="K150" s="246" t="s">
        <v>135</v>
      </c>
      <c r="L150" s="45"/>
      <c r="M150" s="251" t="s">
        <v>1</v>
      </c>
      <c r="N150" s="252" t="s">
        <v>43</v>
      </c>
      <c r="O150" s="92"/>
      <c r="P150" s="253">
        <f>O150*H150</f>
        <v>0</v>
      </c>
      <c r="Q150" s="253">
        <v>0</v>
      </c>
      <c r="R150" s="253">
        <f>Q150*H150</f>
        <v>0</v>
      </c>
      <c r="S150" s="253">
        <v>0.32000000000000001</v>
      </c>
      <c r="T150" s="254">
        <f>S150*H150</f>
        <v>46.399999999999999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5" t="s">
        <v>136</v>
      </c>
      <c r="AT150" s="255" t="s">
        <v>131</v>
      </c>
      <c r="AU150" s="255" t="s">
        <v>87</v>
      </c>
      <c r="AY150" s="18" t="s">
        <v>129</v>
      </c>
      <c r="BE150" s="256">
        <f>IF(N150="základní",J150,0)</f>
        <v>0</v>
      </c>
      <c r="BF150" s="256">
        <f>IF(N150="snížená",J150,0)</f>
        <v>0</v>
      </c>
      <c r="BG150" s="256">
        <f>IF(N150="zákl. přenesená",J150,0)</f>
        <v>0</v>
      </c>
      <c r="BH150" s="256">
        <f>IF(N150="sníž. přenesená",J150,0)</f>
        <v>0</v>
      </c>
      <c r="BI150" s="256">
        <f>IF(N150="nulová",J150,0)</f>
        <v>0</v>
      </c>
      <c r="BJ150" s="18" t="s">
        <v>85</v>
      </c>
      <c r="BK150" s="256">
        <f>ROUND(I150*H150,2)</f>
        <v>0</v>
      </c>
      <c r="BL150" s="18" t="s">
        <v>136</v>
      </c>
      <c r="BM150" s="255" t="s">
        <v>163</v>
      </c>
    </row>
    <row r="151" s="13" customFormat="1">
      <c r="A151" s="13"/>
      <c r="B151" s="257"/>
      <c r="C151" s="258"/>
      <c r="D151" s="259" t="s">
        <v>138</v>
      </c>
      <c r="E151" s="260" t="s">
        <v>1</v>
      </c>
      <c r="F151" s="261" t="s">
        <v>164</v>
      </c>
      <c r="G151" s="258"/>
      <c r="H151" s="260" t="s">
        <v>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7" t="s">
        <v>138</v>
      </c>
      <c r="AU151" s="267" t="s">
        <v>87</v>
      </c>
      <c r="AV151" s="13" t="s">
        <v>85</v>
      </c>
      <c r="AW151" s="13" t="s">
        <v>34</v>
      </c>
      <c r="AX151" s="13" t="s">
        <v>78</v>
      </c>
      <c r="AY151" s="267" t="s">
        <v>129</v>
      </c>
    </row>
    <row r="152" s="14" customFormat="1">
      <c r="A152" s="14"/>
      <c r="B152" s="268"/>
      <c r="C152" s="269"/>
      <c r="D152" s="259" t="s">
        <v>138</v>
      </c>
      <c r="E152" s="270" t="s">
        <v>1</v>
      </c>
      <c r="F152" s="271" t="s">
        <v>165</v>
      </c>
      <c r="G152" s="269"/>
      <c r="H152" s="272">
        <v>145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8" t="s">
        <v>138</v>
      </c>
      <c r="AU152" s="278" t="s">
        <v>87</v>
      </c>
      <c r="AV152" s="14" t="s">
        <v>87</v>
      </c>
      <c r="AW152" s="14" t="s">
        <v>34</v>
      </c>
      <c r="AX152" s="14" t="s">
        <v>78</v>
      </c>
      <c r="AY152" s="278" t="s">
        <v>129</v>
      </c>
    </row>
    <row r="153" s="15" customFormat="1">
      <c r="A153" s="15"/>
      <c r="B153" s="279"/>
      <c r="C153" s="280"/>
      <c r="D153" s="259" t="s">
        <v>138</v>
      </c>
      <c r="E153" s="281" t="s">
        <v>1</v>
      </c>
      <c r="F153" s="282" t="s">
        <v>141</v>
      </c>
      <c r="G153" s="280"/>
      <c r="H153" s="283">
        <v>145</v>
      </c>
      <c r="I153" s="284"/>
      <c r="J153" s="280"/>
      <c r="K153" s="280"/>
      <c r="L153" s="285"/>
      <c r="M153" s="286"/>
      <c r="N153" s="287"/>
      <c r="O153" s="287"/>
      <c r="P153" s="287"/>
      <c r="Q153" s="287"/>
      <c r="R153" s="287"/>
      <c r="S153" s="287"/>
      <c r="T153" s="28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9" t="s">
        <v>138</v>
      </c>
      <c r="AU153" s="289" t="s">
        <v>87</v>
      </c>
      <c r="AV153" s="15" t="s">
        <v>136</v>
      </c>
      <c r="AW153" s="15" t="s">
        <v>34</v>
      </c>
      <c r="AX153" s="15" t="s">
        <v>85</v>
      </c>
      <c r="AY153" s="289" t="s">
        <v>129</v>
      </c>
    </row>
    <row r="154" s="2" customFormat="1" ht="16.5" customHeight="1">
      <c r="A154" s="39"/>
      <c r="B154" s="40"/>
      <c r="C154" s="244" t="s">
        <v>166</v>
      </c>
      <c r="D154" s="244" t="s">
        <v>131</v>
      </c>
      <c r="E154" s="245" t="s">
        <v>167</v>
      </c>
      <c r="F154" s="246" t="s">
        <v>168</v>
      </c>
      <c r="G154" s="247" t="s">
        <v>134</v>
      </c>
      <c r="H154" s="248">
        <v>58</v>
      </c>
      <c r="I154" s="249"/>
      <c r="J154" s="250">
        <f>ROUND(I154*H154,2)</f>
        <v>0</v>
      </c>
      <c r="K154" s="246" t="s">
        <v>135</v>
      </c>
      <c r="L154" s="45"/>
      <c r="M154" s="251" t="s">
        <v>1</v>
      </c>
      <c r="N154" s="252" t="s">
        <v>43</v>
      </c>
      <c r="O154" s="92"/>
      <c r="P154" s="253">
        <f>O154*H154</f>
        <v>0</v>
      </c>
      <c r="Q154" s="253">
        <v>0</v>
      </c>
      <c r="R154" s="253">
        <f>Q154*H154</f>
        <v>0</v>
      </c>
      <c r="S154" s="253">
        <v>0.28999999999999998</v>
      </c>
      <c r="T154" s="254">
        <f>S154*H154</f>
        <v>16.82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5" t="s">
        <v>136</v>
      </c>
      <c r="AT154" s="255" t="s">
        <v>131</v>
      </c>
      <c r="AU154" s="255" t="s">
        <v>87</v>
      </c>
      <c r="AY154" s="18" t="s">
        <v>129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18" t="s">
        <v>85</v>
      </c>
      <c r="BK154" s="256">
        <f>ROUND(I154*H154,2)</f>
        <v>0</v>
      </c>
      <c r="BL154" s="18" t="s">
        <v>136</v>
      </c>
      <c r="BM154" s="255" t="s">
        <v>169</v>
      </c>
    </row>
    <row r="155" s="13" customFormat="1">
      <c r="A155" s="13"/>
      <c r="B155" s="257"/>
      <c r="C155" s="258"/>
      <c r="D155" s="259" t="s">
        <v>138</v>
      </c>
      <c r="E155" s="260" t="s">
        <v>1</v>
      </c>
      <c r="F155" s="261" t="s">
        <v>170</v>
      </c>
      <c r="G155" s="258"/>
      <c r="H155" s="260" t="s">
        <v>1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138</v>
      </c>
      <c r="AU155" s="267" t="s">
        <v>87</v>
      </c>
      <c r="AV155" s="13" t="s">
        <v>85</v>
      </c>
      <c r="AW155" s="13" t="s">
        <v>34</v>
      </c>
      <c r="AX155" s="13" t="s">
        <v>78</v>
      </c>
      <c r="AY155" s="267" t="s">
        <v>129</v>
      </c>
    </row>
    <row r="156" s="14" customFormat="1">
      <c r="A156" s="14"/>
      <c r="B156" s="268"/>
      <c r="C156" s="269"/>
      <c r="D156" s="259" t="s">
        <v>138</v>
      </c>
      <c r="E156" s="270" t="s">
        <v>1</v>
      </c>
      <c r="F156" s="271" t="s">
        <v>171</v>
      </c>
      <c r="G156" s="269"/>
      <c r="H156" s="272">
        <v>58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8" t="s">
        <v>138</v>
      </c>
      <c r="AU156" s="278" t="s">
        <v>87</v>
      </c>
      <c r="AV156" s="14" t="s">
        <v>87</v>
      </c>
      <c r="AW156" s="14" t="s">
        <v>34</v>
      </c>
      <c r="AX156" s="14" t="s">
        <v>78</v>
      </c>
      <c r="AY156" s="278" t="s">
        <v>129</v>
      </c>
    </row>
    <row r="157" s="15" customFormat="1">
      <c r="A157" s="15"/>
      <c r="B157" s="279"/>
      <c r="C157" s="280"/>
      <c r="D157" s="259" t="s">
        <v>138</v>
      </c>
      <c r="E157" s="281" t="s">
        <v>1</v>
      </c>
      <c r="F157" s="282" t="s">
        <v>141</v>
      </c>
      <c r="G157" s="280"/>
      <c r="H157" s="283">
        <v>58</v>
      </c>
      <c r="I157" s="284"/>
      <c r="J157" s="280"/>
      <c r="K157" s="280"/>
      <c r="L157" s="285"/>
      <c r="M157" s="286"/>
      <c r="N157" s="287"/>
      <c r="O157" s="287"/>
      <c r="P157" s="287"/>
      <c r="Q157" s="287"/>
      <c r="R157" s="287"/>
      <c r="S157" s="287"/>
      <c r="T157" s="28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9" t="s">
        <v>138</v>
      </c>
      <c r="AU157" s="289" t="s">
        <v>87</v>
      </c>
      <c r="AV157" s="15" t="s">
        <v>136</v>
      </c>
      <c r="AW157" s="15" t="s">
        <v>34</v>
      </c>
      <c r="AX157" s="15" t="s">
        <v>85</v>
      </c>
      <c r="AY157" s="289" t="s">
        <v>129</v>
      </c>
    </row>
    <row r="158" s="2" customFormat="1" ht="16.5" customHeight="1">
      <c r="A158" s="39"/>
      <c r="B158" s="40"/>
      <c r="C158" s="244" t="s">
        <v>172</v>
      </c>
      <c r="D158" s="244" t="s">
        <v>131</v>
      </c>
      <c r="E158" s="245" t="s">
        <v>167</v>
      </c>
      <c r="F158" s="246" t="s">
        <v>168</v>
      </c>
      <c r="G158" s="247" t="s">
        <v>134</v>
      </c>
      <c r="H158" s="248">
        <v>154</v>
      </c>
      <c r="I158" s="249"/>
      <c r="J158" s="250">
        <f>ROUND(I158*H158,2)</f>
        <v>0</v>
      </c>
      <c r="K158" s="246" t="s">
        <v>135</v>
      </c>
      <c r="L158" s="45"/>
      <c r="M158" s="251" t="s">
        <v>1</v>
      </c>
      <c r="N158" s="252" t="s">
        <v>43</v>
      </c>
      <c r="O158" s="92"/>
      <c r="P158" s="253">
        <f>O158*H158</f>
        <v>0</v>
      </c>
      <c r="Q158" s="253">
        <v>0</v>
      </c>
      <c r="R158" s="253">
        <f>Q158*H158</f>
        <v>0</v>
      </c>
      <c r="S158" s="253">
        <v>0.28999999999999998</v>
      </c>
      <c r="T158" s="254">
        <f>S158*H158</f>
        <v>44.659999999999997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5" t="s">
        <v>136</v>
      </c>
      <c r="AT158" s="255" t="s">
        <v>131</v>
      </c>
      <c r="AU158" s="255" t="s">
        <v>87</v>
      </c>
      <c r="AY158" s="18" t="s">
        <v>129</v>
      </c>
      <c r="BE158" s="256">
        <f>IF(N158="základní",J158,0)</f>
        <v>0</v>
      </c>
      <c r="BF158" s="256">
        <f>IF(N158="snížená",J158,0)</f>
        <v>0</v>
      </c>
      <c r="BG158" s="256">
        <f>IF(N158="zákl. přenesená",J158,0)</f>
        <v>0</v>
      </c>
      <c r="BH158" s="256">
        <f>IF(N158="sníž. přenesená",J158,0)</f>
        <v>0</v>
      </c>
      <c r="BI158" s="256">
        <f>IF(N158="nulová",J158,0)</f>
        <v>0</v>
      </c>
      <c r="BJ158" s="18" t="s">
        <v>85</v>
      </c>
      <c r="BK158" s="256">
        <f>ROUND(I158*H158,2)</f>
        <v>0</v>
      </c>
      <c r="BL158" s="18" t="s">
        <v>136</v>
      </c>
      <c r="BM158" s="255" t="s">
        <v>173</v>
      </c>
    </row>
    <row r="159" s="13" customFormat="1">
      <c r="A159" s="13"/>
      <c r="B159" s="257"/>
      <c r="C159" s="258"/>
      <c r="D159" s="259" t="s">
        <v>138</v>
      </c>
      <c r="E159" s="260" t="s">
        <v>1</v>
      </c>
      <c r="F159" s="261" t="s">
        <v>174</v>
      </c>
      <c r="G159" s="258"/>
      <c r="H159" s="260" t="s">
        <v>1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7" t="s">
        <v>138</v>
      </c>
      <c r="AU159" s="267" t="s">
        <v>87</v>
      </c>
      <c r="AV159" s="13" t="s">
        <v>85</v>
      </c>
      <c r="AW159" s="13" t="s">
        <v>34</v>
      </c>
      <c r="AX159" s="13" t="s">
        <v>78</v>
      </c>
      <c r="AY159" s="267" t="s">
        <v>129</v>
      </c>
    </row>
    <row r="160" s="14" customFormat="1">
      <c r="A160" s="14"/>
      <c r="B160" s="268"/>
      <c r="C160" s="269"/>
      <c r="D160" s="259" t="s">
        <v>138</v>
      </c>
      <c r="E160" s="270" t="s">
        <v>1</v>
      </c>
      <c r="F160" s="271" t="s">
        <v>175</v>
      </c>
      <c r="G160" s="269"/>
      <c r="H160" s="272">
        <v>154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8" t="s">
        <v>138</v>
      </c>
      <c r="AU160" s="278" t="s">
        <v>87</v>
      </c>
      <c r="AV160" s="14" t="s">
        <v>87</v>
      </c>
      <c r="AW160" s="14" t="s">
        <v>34</v>
      </c>
      <c r="AX160" s="14" t="s">
        <v>78</v>
      </c>
      <c r="AY160" s="278" t="s">
        <v>129</v>
      </c>
    </row>
    <row r="161" s="15" customFormat="1">
      <c r="A161" s="15"/>
      <c r="B161" s="279"/>
      <c r="C161" s="280"/>
      <c r="D161" s="259" t="s">
        <v>138</v>
      </c>
      <c r="E161" s="281" t="s">
        <v>1</v>
      </c>
      <c r="F161" s="282" t="s">
        <v>141</v>
      </c>
      <c r="G161" s="280"/>
      <c r="H161" s="283">
        <v>154</v>
      </c>
      <c r="I161" s="284"/>
      <c r="J161" s="280"/>
      <c r="K161" s="280"/>
      <c r="L161" s="285"/>
      <c r="M161" s="286"/>
      <c r="N161" s="287"/>
      <c r="O161" s="287"/>
      <c r="P161" s="287"/>
      <c r="Q161" s="287"/>
      <c r="R161" s="287"/>
      <c r="S161" s="287"/>
      <c r="T161" s="28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9" t="s">
        <v>138</v>
      </c>
      <c r="AU161" s="289" t="s">
        <v>87</v>
      </c>
      <c r="AV161" s="15" t="s">
        <v>136</v>
      </c>
      <c r="AW161" s="15" t="s">
        <v>34</v>
      </c>
      <c r="AX161" s="15" t="s">
        <v>85</v>
      </c>
      <c r="AY161" s="289" t="s">
        <v>129</v>
      </c>
    </row>
    <row r="162" s="2" customFormat="1" ht="16.5" customHeight="1">
      <c r="A162" s="39"/>
      <c r="B162" s="40"/>
      <c r="C162" s="244" t="s">
        <v>159</v>
      </c>
      <c r="D162" s="244" t="s">
        <v>131</v>
      </c>
      <c r="E162" s="245" t="s">
        <v>176</v>
      </c>
      <c r="F162" s="246" t="s">
        <v>177</v>
      </c>
      <c r="G162" s="247" t="s">
        <v>134</v>
      </c>
      <c r="H162" s="248">
        <v>58</v>
      </c>
      <c r="I162" s="249"/>
      <c r="J162" s="250">
        <f>ROUND(I162*H162,2)</f>
        <v>0</v>
      </c>
      <c r="K162" s="246" t="s">
        <v>135</v>
      </c>
      <c r="L162" s="45"/>
      <c r="M162" s="251" t="s">
        <v>1</v>
      </c>
      <c r="N162" s="252" t="s">
        <v>43</v>
      </c>
      <c r="O162" s="92"/>
      <c r="P162" s="253">
        <f>O162*H162</f>
        <v>0</v>
      </c>
      <c r="Q162" s="253">
        <v>0</v>
      </c>
      <c r="R162" s="253">
        <f>Q162*H162</f>
        <v>0</v>
      </c>
      <c r="S162" s="253">
        <v>0.23999999999999999</v>
      </c>
      <c r="T162" s="254">
        <f>S162*H162</f>
        <v>13.92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5" t="s">
        <v>136</v>
      </c>
      <c r="AT162" s="255" t="s">
        <v>131</v>
      </c>
      <c r="AU162" s="255" t="s">
        <v>87</v>
      </c>
      <c r="AY162" s="18" t="s">
        <v>129</v>
      </c>
      <c r="BE162" s="256">
        <f>IF(N162="základní",J162,0)</f>
        <v>0</v>
      </c>
      <c r="BF162" s="256">
        <f>IF(N162="snížená",J162,0)</f>
        <v>0</v>
      </c>
      <c r="BG162" s="256">
        <f>IF(N162="zákl. přenesená",J162,0)</f>
        <v>0</v>
      </c>
      <c r="BH162" s="256">
        <f>IF(N162="sníž. přenesená",J162,0)</f>
        <v>0</v>
      </c>
      <c r="BI162" s="256">
        <f>IF(N162="nulová",J162,0)</f>
        <v>0</v>
      </c>
      <c r="BJ162" s="18" t="s">
        <v>85</v>
      </c>
      <c r="BK162" s="256">
        <f>ROUND(I162*H162,2)</f>
        <v>0</v>
      </c>
      <c r="BL162" s="18" t="s">
        <v>136</v>
      </c>
      <c r="BM162" s="255" t="s">
        <v>178</v>
      </c>
    </row>
    <row r="163" s="13" customFormat="1">
      <c r="A163" s="13"/>
      <c r="B163" s="257"/>
      <c r="C163" s="258"/>
      <c r="D163" s="259" t="s">
        <v>138</v>
      </c>
      <c r="E163" s="260" t="s">
        <v>1</v>
      </c>
      <c r="F163" s="261" t="s">
        <v>179</v>
      </c>
      <c r="G163" s="258"/>
      <c r="H163" s="260" t="s">
        <v>1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7" t="s">
        <v>138</v>
      </c>
      <c r="AU163" s="267" t="s">
        <v>87</v>
      </c>
      <c r="AV163" s="13" t="s">
        <v>85</v>
      </c>
      <c r="AW163" s="13" t="s">
        <v>34</v>
      </c>
      <c r="AX163" s="13" t="s">
        <v>78</v>
      </c>
      <c r="AY163" s="267" t="s">
        <v>129</v>
      </c>
    </row>
    <row r="164" s="14" customFormat="1">
      <c r="A164" s="14"/>
      <c r="B164" s="268"/>
      <c r="C164" s="269"/>
      <c r="D164" s="259" t="s">
        <v>138</v>
      </c>
      <c r="E164" s="270" t="s">
        <v>1</v>
      </c>
      <c r="F164" s="271" t="s">
        <v>180</v>
      </c>
      <c r="G164" s="269"/>
      <c r="H164" s="272">
        <v>58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8" t="s">
        <v>138</v>
      </c>
      <c r="AU164" s="278" t="s">
        <v>87</v>
      </c>
      <c r="AV164" s="14" t="s">
        <v>87</v>
      </c>
      <c r="AW164" s="14" t="s">
        <v>34</v>
      </c>
      <c r="AX164" s="14" t="s">
        <v>78</v>
      </c>
      <c r="AY164" s="278" t="s">
        <v>129</v>
      </c>
    </row>
    <row r="165" s="15" customFormat="1">
      <c r="A165" s="15"/>
      <c r="B165" s="279"/>
      <c r="C165" s="280"/>
      <c r="D165" s="259" t="s">
        <v>138</v>
      </c>
      <c r="E165" s="281" t="s">
        <v>1</v>
      </c>
      <c r="F165" s="282" t="s">
        <v>141</v>
      </c>
      <c r="G165" s="280"/>
      <c r="H165" s="283">
        <v>58</v>
      </c>
      <c r="I165" s="284"/>
      <c r="J165" s="280"/>
      <c r="K165" s="280"/>
      <c r="L165" s="285"/>
      <c r="M165" s="286"/>
      <c r="N165" s="287"/>
      <c r="O165" s="287"/>
      <c r="P165" s="287"/>
      <c r="Q165" s="287"/>
      <c r="R165" s="287"/>
      <c r="S165" s="287"/>
      <c r="T165" s="28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9" t="s">
        <v>138</v>
      </c>
      <c r="AU165" s="289" t="s">
        <v>87</v>
      </c>
      <c r="AV165" s="15" t="s">
        <v>136</v>
      </c>
      <c r="AW165" s="15" t="s">
        <v>34</v>
      </c>
      <c r="AX165" s="15" t="s">
        <v>85</v>
      </c>
      <c r="AY165" s="289" t="s">
        <v>129</v>
      </c>
    </row>
    <row r="166" s="2" customFormat="1" ht="16.5" customHeight="1">
      <c r="A166" s="39"/>
      <c r="B166" s="40"/>
      <c r="C166" s="244" t="s">
        <v>155</v>
      </c>
      <c r="D166" s="244" t="s">
        <v>131</v>
      </c>
      <c r="E166" s="245" t="s">
        <v>181</v>
      </c>
      <c r="F166" s="246" t="s">
        <v>182</v>
      </c>
      <c r="G166" s="247" t="s">
        <v>134</v>
      </c>
      <c r="H166" s="248">
        <v>204</v>
      </c>
      <c r="I166" s="249"/>
      <c r="J166" s="250">
        <f>ROUND(I166*H166,2)</f>
        <v>0</v>
      </c>
      <c r="K166" s="246" t="s">
        <v>135</v>
      </c>
      <c r="L166" s="45"/>
      <c r="M166" s="251" t="s">
        <v>1</v>
      </c>
      <c r="N166" s="252" t="s">
        <v>43</v>
      </c>
      <c r="O166" s="92"/>
      <c r="P166" s="253">
        <f>O166*H166</f>
        <v>0</v>
      </c>
      <c r="Q166" s="253">
        <v>0</v>
      </c>
      <c r="R166" s="253">
        <f>Q166*H166</f>
        <v>0</v>
      </c>
      <c r="S166" s="253">
        <v>0.28999999999999998</v>
      </c>
      <c r="T166" s="254">
        <f>S166*H166</f>
        <v>59.159999999999997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5" t="s">
        <v>136</v>
      </c>
      <c r="AT166" s="255" t="s">
        <v>131</v>
      </c>
      <c r="AU166" s="255" t="s">
        <v>87</v>
      </c>
      <c r="AY166" s="18" t="s">
        <v>129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8" t="s">
        <v>85</v>
      </c>
      <c r="BK166" s="256">
        <f>ROUND(I166*H166,2)</f>
        <v>0</v>
      </c>
      <c r="BL166" s="18" t="s">
        <v>136</v>
      </c>
      <c r="BM166" s="255" t="s">
        <v>183</v>
      </c>
    </row>
    <row r="167" s="13" customFormat="1">
      <c r="A167" s="13"/>
      <c r="B167" s="257"/>
      <c r="C167" s="258"/>
      <c r="D167" s="259" t="s">
        <v>138</v>
      </c>
      <c r="E167" s="260" t="s">
        <v>1</v>
      </c>
      <c r="F167" s="261" t="s">
        <v>184</v>
      </c>
      <c r="G167" s="258"/>
      <c r="H167" s="260" t="s">
        <v>1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7" t="s">
        <v>138</v>
      </c>
      <c r="AU167" s="267" t="s">
        <v>87</v>
      </c>
      <c r="AV167" s="13" t="s">
        <v>85</v>
      </c>
      <c r="AW167" s="13" t="s">
        <v>34</v>
      </c>
      <c r="AX167" s="13" t="s">
        <v>78</v>
      </c>
      <c r="AY167" s="267" t="s">
        <v>129</v>
      </c>
    </row>
    <row r="168" s="14" customFormat="1">
      <c r="A168" s="14"/>
      <c r="B168" s="268"/>
      <c r="C168" s="269"/>
      <c r="D168" s="259" t="s">
        <v>138</v>
      </c>
      <c r="E168" s="270" t="s">
        <v>1</v>
      </c>
      <c r="F168" s="271" t="s">
        <v>185</v>
      </c>
      <c r="G168" s="269"/>
      <c r="H168" s="272">
        <v>204</v>
      </c>
      <c r="I168" s="273"/>
      <c r="J168" s="269"/>
      <c r="K168" s="269"/>
      <c r="L168" s="274"/>
      <c r="M168" s="275"/>
      <c r="N168" s="276"/>
      <c r="O168" s="276"/>
      <c r="P168" s="276"/>
      <c r="Q168" s="276"/>
      <c r="R168" s="276"/>
      <c r="S168" s="276"/>
      <c r="T168" s="27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8" t="s">
        <v>138</v>
      </c>
      <c r="AU168" s="278" t="s">
        <v>87</v>
      </c>
      <c r="AV168" s="14" t="s">
        <v>87</v>
      </c>
      <c r="AW168" s="14" t="s">
        <v>34</v>
      </c>
      <c r="AX168" s="14" t="s">
        <v>78</v>
      </c>
      <c r="AY168" s="278" t="s">
        <v>129</v>
      </c>
    </row>
    <row r="169" s="15" customFormat="1">
      <c r="A169" s="15"/>
      <c r="B169" s="279"/>
      <c r="C169" s="280"/>
      <c r="D169" s="259" t="s">
        <v>138</v>
      </c>
      <c r="E169" s="281" t="s">
        <v>1</v>
      </c>
      <c r="F169" s="282" t="s">
        <v>141</v>
      </c>
      <c r="G169" s="280"/>
      <c r="H169" s="283">
        <v>204</v>
      </c>
      <c r="I169" s="284"/>
      <c r="J169" s="280"/>
      <c r="K169" s="280"/>
      <c r="L169" s="285"/>
      <c r="M169" s="286"/>
      <c r="N169" s="287"/>
      <c r="O169" s="287"/>
      <c r="P169" s="287"/>
      <c r="Q169" s="287"/>
      <c r="R169" s="287"/>
      <c r="S169" s="287"/>
      <c r="T169" s="288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89" t="s">
        <v>138</v>
      </c>
      <c r="AU169" s="289" t="s">
        <v>87</v>
      </c>
      <c r="AV169" s="15" t="s">
        <v>136</v>
      </c>
      <c r="AW169" s="15" t="s">
        <v>34</v>
      </c>
      <c r="AX169" s="15" t="s">
        <v>85</v>
      </c>
      <c r="AY169" s="289" t="s">
        <v>129</v>
      </c>
    </row>
    <row r="170" s="2" customFormat="1" ht="16.5" customHeight="1">
      <c r="A170" s="39"/>
      <c r="B170" s="40"/>
      <c r="C170" s="244" t="s">
        <v>186</v>
      </c>
      <c r="D170" s="244" t="s">
        <v>131</v>
      </c>
      <c r="E170" s="245" t="s">
        <v>187</v>
      </c>
      <c r="F170" s="246" t="s">
        <v>188</v>
      </c>
      <c r="G170" s="247" t="s">
        <v>134</v>
      </c>
      <c r="H170" s="248">
        <v>291</v>
      </c>
      <c r="I170" s="249"/>
      <c r="J170" s="250">
        <f>ROUND(I170*H170,2)</f>
        <v>0</v>
      </c>
      <c r="K170" s="246" t="s">
        <v>135</v>
      </c>
      <c r="L170" s="45"/>
      <c r="M170" s="251" t="s">
        <v>1</v>
      </c>
      <c r="N170" s="252" t="s">
        <v>43</v>
      </c>
      <c r="O170" s="92"/>
      <c r="P170" s="253">
        <f>O170*H170</f>
        <v>0</v>
      </c>
      <c r="Q170" s="253">
        <v>0</v>
      </c>
      <c r="R170" s="253">
        <f>Q170*H170</f>
        <v>0</v>
      </c>
      <c r="S170" s="253">
        <v>0.44</v>
      </c>
      <c r="T170" s="254">
        <f>S170*H170</f>
        <v>128.03999999999999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5" t="s">
        <v>136</v>
      </c>
      <c r="AT170" s="255" t="s">
        <v>131</v>
      </c>
      <c r="AU170" s="255" t="s">
        <v>87</v>
      </c>
      <c r="AY170" s="18" t="s">
        <v>129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8" t="s">
        <v>85</v>
      </c>
      <c r="BK170" s="256">
        <f>ROUND(I170*H170,2)</f>
        <v>0</v>
      </c>
      <c r="BL170" s="18" t="s">
        <v>136</v>
      </c>
      <c r="BM170" s="255" t="s">
        <v>189</v>
      </c>
    </row>
    <row r="171" s="13" customFormat="1">
      <c r="A171" s="13"/>
      <c r="B171" s="257"/>
      <c r="C171" s="258"/>
      <c r="D171" s="259" t="s">
        <v>138</v>
      </c>
      <c r="E171" s="260" t="s">
        <v>1</v>
      </c>
      <c r="F171" s="261" t="s">
        <v>190</v>
      </c>
      <c r="G171" s="258"/>
      <c r="H171" s="260" t="s">
        <v>1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7" t="s">
        <v>138</v>
      </c>
      <c r="AU171" s="267" t="s">
        <v>87</v>
      </c>
      <c r="AV171" s="13" t="s">
        <v>85</v>
      </c>
      <c r="AW171" s="13" t="s">
        <v>34</v>
      </c>
      <c r="AX171" s="13" t="s">
        <v>78</v>
      </c>
      <c r="AY171" s="267" t="s">
        <v>129</v>
      </c>
    </row>
    <row r="172" s="14" customFormat="1">
      <c r="A172" s="14"/>
      <c r="B172" s="268"/>
      <c r="C172" s="269"/>
      <c r="D172" s="259" t="s">
        <v>138</v>
      </c>
      <c r="E172" s="270" t="s">
        <v>1</v>
      </c>
      <c r="F172" s="271" t="s">
        <v>191</v>
      </c>
      <c r="G172" s="269"/>
      <c r="H172" s="272">
        <v>291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8" t="s">
        <v>138</v>
      </c>
      <c r="AU172" s="278" t="s">
        <v>87</v>
      </c>
      <c r="AV172" s="14" t="s">
        <v>87</v>
      </c>
      <c r="AW172" s="14" t="s">
        <v>34</v>
      </c>
      <c r="AX172" s="14" t="s">
        <v>78</v>
      </c>
      <c r="AY172" s="278" t="s">
        <v>129</v>
      </c>
    </row>
    <row r="173" s="15" customFormat="1">
      <c r="A173" s="15"/>
      <c r="B173" s="279"/>
      <c r="C173" s="280"/>
      <c r="D173" s="259" t="s">
        <v>138</v>
      </c>
      <c r="E173" s="281" t="s">
        <v>1</v>
      </c>
      <c r="F173" s="282" t="s">
        <v>141</v>
      </c>
      <c r="G173" s="280"/>
      <c r="H173" s="283">
        <v>291</v>
      </c>
      <c r="I173" s="284"/>
      <c r="J173" s="280"/>
      <c r="K173" s="280"/>
      <c r="L173" s="285"/>
      <c r="M173" s="286"/>
      <c r="N173" s="287"/>
      <c r="O173" s="287"/>
      <c r="P173" s="287"/>
      <c r="Q173" s="287"/>
      <c r="R173" s="287"/>
      <c r="S173" s="287"/>
      <c r="T173" s="28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9" t="s">
        <v>138</v>
      </c>
      <c r="AU173" s="289" t="s">
        <v>87</v>
      </c>
      <c r="AV173" s="15" t="s">
        <v>136</v>
      </c>
      <c r="AW173" s="15" t="s">
        <v>34</v>
      </c>
      <c r="AX173" s="15" t="s">
        <v>85</v>
      </c>
      <c r="AY173" s="289" t="s">
        <v>129</v>
      </c>
    </row>
    <row r="174" s="2" customFormat="1" ht="16.5" customHeight="1">
      <c r="A174" s="39"/>
      <c r="B174" s="40"/>
      <c r="C174" s="244" t="s">
        <v>192</v>
      </c>
      <c r="D174" s="244" t="s">
        <v>131</v>
      </c>
      <c r="E174" s="245" t="s">
        <v>187</v>
      </c>
      <c r="F174" s="246" t="s">
        <v>188</v>
      </c>
      <c r="G174" s="247" t="s">
        <v>134</v>
      </c>
      <c r="H174" s="248">
        <v>248</v>
      </c>
      <c r="I174" s="249"/>
      <c r="J174" s="250">
        <f>ROUND(I174*H174,2)</f>
        <v>0</v>
      </c>
      <c r="K174" s="246" t="s">
        <v>135</v>
      </c>
      <c r="L174" s="45"/>
      <c r="M174" s="251" t="s">
        <v>1</v>
      </c>
      <c r="N174" s="252" t="s">
        <v>43</v>
      </c>
      <c r="O174" s="92"/>
      <c r="P174" s="253">
        <f>O174*H174</f>
        <v>0</v>
      </c>
      <c r="Q174" s="253">
        <v>0</v>
      </c>
      <c r="R174" s="253">
        <f>Q174*H174</f>
        <v>0</v>
      </c>
      <c r="S174" s="253">
        <v>0.44</v>
      </c>
      <c r="T174" s="254">
        <f>S174*H174</f>
        <v>109.12000000000001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5" t="s">
        <v>136</v>
      </c>
      <c r="AT174" s="255" t="s">
        <v>131</v>
      </c>
      <c r="AU174" s="255" t="s">
        <v>87</v>
      </c>
      <c r="AY174" s="18" t="s">
        <v>129</v>
      </c>
      <c r="BE174" s="256">
        <f>IF(N174="základní",J174,0)</f>
        <v>0</v>
      </c>
      <c r="BF174" s="256">
        <f>IF(N174="snížená",J174,0)</f>
        <v>0</v>
      </c>
      <c r="BG174" s="256">
        <f>IF(N174="zákl. přenesená",J174,0)</f>
        <v>0</v>
      </c>
      <c r="BH174" s="256">
        <f>IF(N174="sníž. přenesená",J174,0)</f>
        <v>0</v>
      </c>
      <c r="BI174" s="256">
        <f>IF(N174="nulová",J174,0)</f>
        <v>0</v>
      </c>
      <c r="BJ174" s="18" t="s">
        <v>85</v>
      </c>
      <c r="BK174" s="256">
        <f>ROUND(I174*H174,2)</f>
        <v>0</v>
      </c>
      <c r="BL174" s="18" t="s">
        <v>136</v>
      </c>
      <c r="BM174" s="255" t="s">
        <v>193</v>
      </c>
    </row>
    <row r="175" s="13" customFormat="1">
      <c r="A175" s="13"/>
      <c r="B175" s="257"/>
      <c r="C175" s="258"/>
      <c r="D175" s="259" t="s">
        <v>138</v>
      </c>
      <c r="E175" s="260" t="s">
        <v>1</v>
      </c>
      <c r="F175" s="261" t="s">
        <v>194</v>
      </c>
      <c r="G175" s="258"/>
      <c r="H175" s="260" t="s">
        <v>1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7" t="s">
        <v>138</v>
      </c>
      <c r="AU175" s="267" t="s">
        <v>87</v>
      </c>
      <c r="AV175" s="13" t="s">
        <v>85</v>
      </c>
      <c r="AW175" s="13" t="s">
        <v>34</v>
      </c>
      <c r="AX175" s="13" t="s">
        <v>78</v>
      </c>
      <c r="AY175" s="267" t="s">
        <v>129</v>
      </c>
    </row>
    <row r="176" s="14" customFormat="1">
      <c r="A176" s="14"/>
      <c r="B176" s="268"/>
      <c r="C176" s="269"/>
      <c r="D176" s="259" t="s">
        <v>138</v>
      </c>
      <c r="E176" s="270" t="s">
        <v>1</v>
      </c>
      <c r="F176" s="271" t="s">
        <v>195</v>
      </c>
      <c r="G176" s="269"/>
      <c r="H176" s="272">
        <v>248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8" t="s">
        <v>138</v>
      </c>
      <c r="AU176" s="278" t="s">
        <v>87</v>
      </c>
      <c r="AV176" s="14" t="s">
        <v>87</v>
      </c>
      <c r="AW176" s="14" t="s">
        <v>34</v>
      </c>
      <c r="AX176" s="14" t="s">
        <v>78</v>
      </c>
      <c r="AY176" s="278" t="s">
        <v>129</v>
      </c>
    </row>
    <row r="177" s="15" customFormat="1">
      <c r="A177" s="15"/>
      <c r="B177" s="279"/>
      <c r="C177" s="280"/>
      <c r="D177" s="259" t="s">
        <v>138</v>
      </c>
      <c r="E177" s="281" t="s">
        <v>1</v>
      </c>
      <c r="F177" s="282" t="s">
        <v>141</v>
      </c>
      <c r="G177" s="280"/>
      <c r="H177" s="283">
        <v>248</v>
      </c>
      <c r="I177" s="284"/>
      <c r="J177" s="280"/>
      <c r="K177" s="280"/>
      <c r="L177" s="285"/>
      <c r="M177" s="286"/>
      <c r="N177" s="287"/>
      <c r="O177" s="287"/>
      <c r="P177" s="287"/>
      <c r="Q177" s="287"/>
      <c r="R177" s="287"/>
      <c r="S177" s="287"/>
      <c r="T177" s="28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9" t="s">
        <v>138</v>
      </c>
      <c r="AU177" s="289" t="s">
        <v>87</v>
      </c>
      <c r="AV177" s="15" t="s">
        <v>136</v>
      </c>
      <c r="AW177" s="15" t="s">
        <v>34</v>
      </c>
      <c r="AX177" s="15" t="s">
        <v>85</v>
      </c>
      <c r="AY177" s="289" t="s">
        <v>129</v>
      </c>
    </row>
    <row r="178" s="2" customFormat="1" ht="16.5" customHeight="1">
      <c r="A178" s="39"/>
      <c r="B178" s="40"/>
      <c r="C178" s="244" t="s">
        <v>196</v>
      </c>
      <c r="D178" s="244" t="s">
        <v>131</v>
      </c>
      <c r="E178" s="245" t="s">
        <v>197</v>
      </c>
      <c r="F178" s="246" t="s">
        <v>198</v>
      </c>
      <c r="G178" s="247" t="s">
        <v>134</v>
      </c>
      <c r="H178" s="248">
        <v>248</v>
      </c>
      <c r="I178" s="249"/>
      <c r="J178" s="250">
        <f>ROUND(I178*H178,2)</f>
        <v>0</v>
      </c>
      <c r="K178" s="246" t="s">
        <v>135</v>
      </c>
      <c r="L178" s="45"/>
      <c r="M178" s="251" t="s">
        <v>1</v>
      </c>
      <c r="N178" s="252" t="s">
        <v>43</v>
      </c>
      <c r="O178" s="92"/>
      <c r="P178" s="253">
        <f>O178*H178</f>
        <v>0</v>
      </c>
      <c r="Q178" s="253">
        <v>0</v>
      </c>
      <c r="R178" s="253">
        <f>Q178*H178</f>
        <v>0</v>
      </c>
      <c r="S178" s="253">
        <v>0.22</v>
      </c>
      <c r="T178" s="254">
        <f>S178*H178</f>
        <v>54.560000000000002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5" t="s">
        <v>136</v>
      </c>
      <c r="AT178" s="255" t="s">
        <v>131</v>
      </c>
      <c r="AU178" s="255" t="s">
        <v>87</v>
      </c>
      <c r="AY178" s="18" t="s">
        <v>129</v>
      </c>
      <c r="BE178" s="256">
        <f>IF(N178="základní",J178,0)</f>
        <v>0</v>
      </c>
      <c r="BF178" s="256">
        <f>IF(N178="snížená",J178,0)</f>
        <v>0</v>
      </c>
      <c r="BG178" s="256">
        <f>IF(N178="zákl. přenesená",J178,0)</f>
        <v>0</v>
      </c>
      <c r="BH178" s="256">
        <f>IF(N178="sníž. přenesená",J178,0)</f>
        <v>0</v>
      </c>
      <c r="BI178" s="256">
        <f>IF(N178="nulová",J178,0)</f>
        <v>0</v>
      </c>
      <c r="BJ178" s="18" t="s">
        <v>85</v>
      </c>
      <c r="BK178" s="256">
        <f>ROUND(I178*H178,2)</f>
        <v>0</v>
      </c>
      <c r="BL178" s="18" t="s">
        <v>136</v>
      </c>
      <c r="BM178" s="255" t="s">
        <v>199</v>
      </c>
    </row>
    <row r="179" s="13" customFormat="1">
      <c r="A179" s="13"/>
      <c r="B179" s="257"/>
      <c r="C179" s="258"/>
      <c r="D179" s="259" t="s">
        <v>138</v>
      </c>
      <c r="E179" s="260" t="s">
        <v>1</v>
      </c>
      <c r="F179" s="261" t="s">
        <v>200</v>
      </c>
      <c r="G179" s="258"/>
      <c r="H179" s="260" t="s">
        <v>1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7" t="s">
        <v>138</v>
      </c>
      <c r="AU179" s="267" t="s">
        <v>87</v>
      </c>
      <c r="AV179" s="13" t="s">
        <v>85</v>
      </c>
      <c r="AW179" s="13" t="s">
        <v>34</v>
      </c>
      <c r="AX179" s="13" t="s">
        <v>78</v>
      </c>
      <c r="AY179" s="267" t="s">
        <v>129</v>
      </c>
    </row>
    <row r="180" s="14" customFormat="1">
      <c r="A180" s="14"/>
      <c r="B180" s="268"/>
      <c r="C180" s="269"/>
      <c r="D180" s="259" t="s">
        <v>138</v>
      </c>
      <c r="E180" s="270" t="s">
        <v>1</v>
      </c>
      <c r="F180" s="271" t="s">
        <v>195</v>
      </c>
      <c r="G180" s="269"/>
      <c r="H180" s="272">
        <v>248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8" t="s">
        <v>138</v>
      </c>
      <c r="AU180" s="278" t="s">
        <v>87</v>
      </c>
      <c r="AV180" s="14" t="s">
        <v>87</v>
      </c>
      <c r="AW180" s="14" t="s">
        <v>34</v>
      </c>
      <c r="AX180" s="14" t="s">
        <v>78</v>
      </c>
      <c r="AY180" s="278" t="s">
        <v>129</v>
      </c>
    </row>
    <row r="181" s="15" customFormat="1">
      <c r="A181" s="15"/>
      <c r="B181" s="279"/>
      <c r="C181" s="280"/>
      <c r="D181" s="259" t="s">
        <v>138</v>
      </c>
      <c r="E181" s="281" t="s">
        <v>1</v>
      </c>
      <c r="F181" s="282" t="s">
        <v>141</v>
      </c>
      <c r="G181" s="280"/>
      <c r="H181" s="283">
        <v>248</v>
      </c>
      <c r="I181" s="284"/>
      <c r="J181" s="280"/>
      <c r="K181" s="280"/>
      <c r="L181" s="285"/>
      <c r="M181" s="286"/>
      <c r="N181" s="287"/>
      <c r="O181" s="287"/>
      <c r="P181" s="287"/>
      <c r="Q181" s="287"/>
      <c r="R181" s="287"/>
      <c r="S181" s="287"/>
      <c r="T181" s="28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9" t="s">
        <v>138</v>
      </c>
      <c r="AU181" s="289" t="s">
        <v>87</v>
      </c>
      <c r="AV181" s="15" t="s">
        <v>136</v>
      </c>
      <c r="AW181" s="15" t="s">
        <v>34</v>
      </c>
      <c r="AX181" s="15" t="s">
        <v>85</v>
      </c>
      <c r="AY181" s="289" t="s">
        <v>129</v>
      </c>
    </row>
    <row r="182" s="2" customFormat="1" ht="16.5" customHeight="1">
      <c r="A182" s="39"/>
      <c r="B182" s="40"/>
      <c r="C182" s="244" t="s">
        <v>201</v>
      </c>
      <c r="D182" s="244" t="s">
        <v>131</v>
      </c>
      <c r="E182" s="245" t="s">
        <v>202</v>
      </c>
      <c r="F182" s="246" t="s">
        <v>203</v>
      </c>
      <c r="G182" s="247" t="s">
        <v>134</v>
      </c>
      <c r="H182" s="248">
        <v>30</v>
      </c>
      <c r="I182" s="249"/>
      <c r="J182" s="250">
        <f>ROUND(I182*H182,2)</f>
        <v>0</v>
      </c>
      <c r="K182" s="246" t="s">
        <v>135</v>
      </c>
      <c r="L182" s="45"/>
      <c r="M182" s="251" t="s">
        <v>1</v>
      </c>
      <c r="N182" s="252" t="s">
        <v>43</v>
      </c>
      <c r="O182" s="92"/>
      <c r="P182" s="253">
        <f>O182*H182</f>
        <v>0</v>
      </c>
      <c r="Q182" s="253">
        <v>0</v>
      </c>
      <c r="R182" s="253">
        <f>Q182*H182</f>
        <v>0</v>
      </c>
      <c r="S182" s="253">
        <v>0.28999999999999998</v>
      </c>
      <c r="T182" s="254">
        <f>S182*H182</f>
        <v>8.6999999999999993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5" t="s">
        <v>136</v>
      </c>
      <c r="AT182" s="255" t="s">
        <v>131</v>
      </c>
      <c r="AU182" s="255" t="s">
        <v>87</v>
      </c>
      <c r="AY182" s="18" t="s">
        <v>129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8" t="s">
        <v>85</v>
      </c>
      <c r="BK182" s="256">
        <f>ROUND(I182*H182,2)</f>
        <v>0</v>
      </c>
      <c r="BL182" s="18" t="s">
        <v>136</v>
      </c>
      <c r="BM182" s="255" t="s">
        <v>204</v>
      </c>
    </row>
    <row r="183" s="13" customFormat="1">
      <c r="A183" s="13"/>
      <c r="B183" s="257"/>
      <c r="C183" s="258"/>
      <c r="D183" s="259" t="s">
        <v>138</v>
      </c>
      <c r="E183" s="260" t="s">
        <v>1</v>
      </c>
      <c r="F183" s="261" t="s">
        <v>139</v>
      </c>
      <c r="G183" s="258"/>
      <c r="H183" s="260" t="s">
        <v>1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7" t="s">
        <v>138</v>
      </c>
      <c r="AU183" s="267" t="s">
        <v>87</v>
      </c>
      <c r="AV183" s="13" t="s">
        <v>85</v>
      </c>
      <c r="AW183" s="13" t="s">
        <v>34</v>
      </c>
      <c r="AX183" s="13" t="s">
        <v>78</v>
      </c>
      <c r="AY183" s="267" t="s">
        <v>129</v>
      </c>
    </row>
    <row r="184" s="14" customFormat="1">
      <c r="A184" s="14"/>
      <c r="B184" s="268"/>
      <c r="C184" s="269"/>
      <c r="D184" s="259" t="s">
        <v>138</v>
      </c>
      <c r="E184" s="270" t="s">
        <v>1</v>
      </c>
      <c r="F184" s="271" t="s">
        <v>140</v>
      </c>
      <c r="G184" s="269"/>
      <c r="H184" s="272">
        <v>30</v>
      </c>
      <c r="I184" s="273"/>
      <c r="J184" s="269"/>
      <c r="K184" s="269"/>
      <c r="L184" s="274"/>
      <c r="M184" s="275"/>
      <c r="N184" s="276"/>
      <c r="O184" s="276"/>
      <c r="P184" s="276"/>
      <c r="Q184" s="276"/>
      <c r="R184" s="276"/>
      <c r="S184" s="276"/>
      <c r="T184" s="27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8" t="s">
        <v>138</v>
      </c>
      <c r="AU184" s="278" t="s">
        <v>87</v>
      </c>
      <c r="AV184" s="14" t="s">
        <v>87</v>
      </c>
      <c r="AW184" s="14" t="s">
        <v>34</v>
      </c>
      <c r="AX184" s="14" t="s">
        <v>78</v>
      </c>
      <c r="AY184" s="278" t="s">
        <v>129</v>
      </c>
    </row>
    <row r="185" s="15" customFormat="1">
      <c r="A185" s="15"/>
      <c r="B185" s="279"/>
      <c r="C185" s="280"/>
      <c r="D185" s="259" t="s">
        <v>138</v>
      </c>
      <c r="E185" s="281" t="s">
        <v>1</v>
      </c>
      <c r="F185" s="282" t="s">
        <v>141</v>
      </c>
      <c r="G185" s="280"/>
      <c r="H185" s="283">
        <v>30</v>
      </c>
      <c r="I185" s="284"/>
      <c r="J185" s="280"/>
      <c r="K185" s="280"/>
      <c r="L185" s="285"/>
      <c r="M185" s="286"/>
      <c r="N185" s="287"/>
      <c r="O185" s="287"/>
      <c r="P185" s="287"/>
      <c r="Q185" s="287"/>
      <c r="R185" s="287"/>
      <c r="S185" s="287"/>
      <c r="T185" s="28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9" t="s">
        <v>138</v>
      </c>
      <c r="AU185" s="289" t="s">
        <v>87</v>
      </c>
      <c r="AV185" s="15" t="s">
        <v>136</v>
      </c>
      <c r="AW185" s="15" t="s">
        <v>34</v>
      </c>
      <c r="AX185" s="15" t="s">
        <v>85</v>
      </c>
      <c r="AY185" s="289" t="s">
        <v>129</v>
      </c>
    </row>
    <row r="186" s="2" customFormat="1" ht="16.5" customHeight="1">
      <c r="A186" s="39"/>
      <c r="B186" s="40"/>
      <c r="C186" s="244" t="s">
        <v>8</v>
      </c>
      <c r="D186" s="244" t="s">
        <v>131</v>
      </c>
      <c r="E186" s="245" t="s">
        <v>205</v>
      </c>
      <c r="F186" s="246" t="s">
        <v>206</v>
      </c>
      <c r="G186" s="247" t="s">
        <v>134</v>
      </c>
      <c r="H186" s="248">
        <v>9</v>
      </c>
      <c r="I186" s="249"/>
      <c r="J186" s="250">
        <f>ROUND(I186*H186,2)</f>
        <v>0</v>
      </c>
      <c r="K186" s="246" t="s">
        <v>135</v>
      </c>
      <c r="L186" s="45"/>
      <c r="M186" s="251" t="s">
        <v>1</v>
      </c>
      <c r="N186" s="252" t="s">
        <v>43</v>
      </c>
      <c r="O186" s="92"/>
      <c r="P186" s="253">
        <f>O186*H186</f>
        <v>0</v>
      </c>
      <c r="Q186" s="253">
        <v>0</v>
      </c>
      <c r="R186" s="253">
        <f>Q186*H186</f>
        <v>0</v>
      </c>
      <c r="S186" s="253">
        <v>0.44</v>
      </c>
      <c r="T186" s="254">
        <f>S186*H186</f>
        <v>3.96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5" t="s">
        <v>136</v>
      </c>
      <c r="AT186" s="255" t="s">
        <v>131</v>
      </c>
      <c r="AU186" s="255" t="s">
        <v>87</v>
      </c>
      <c r="AY186" s="18" t="s">
        <v>129</v>
      </c>
      <c r="BE186" s="256">
        <f>IF(N186="základní",J186,0)</f>
        <v>0</v>
      </c>
      <c r="BF186" s="256">
        <f>IF(N186="snížená",J186,0)</f>
        <v>0</v>
      </c>
      <c r="BG186" s="256">
        <f>IF(N186="zákl. přenesená",J186,0)</f>
        <v>0</v>
      </c>
      <c r="BH186" s="256">
        <f>IF(N186="sníž. přenesená",J186,0)</f>
        <v>0</v>
      </c>
      <c r="BI186" s="256">
        <f>IF(N186="nulová",J186,0)</f>
        <v>0</v>
      </c>
      <c r="BJ186" s="18" t="s">
        <v>85</v>
      </c>
      <c r="BK186" s="256">
        <f>ROUND(I186*H186,2)</f>
        <v>0</v>
      </c>
      <c r="BL186" s="18" t="s">
        <v>136</v>
      </c>
      <c r="BM186" s="255" t="s">
        <v>207</v>
      </c>
    </row>
    <row r="187" s="13" customFormat="1">
      <c r="A187" s="13"/>
      <c r="B187" s="257"/>
      <c r="C187" s="258"/>
      <c r="D187" s="259" t="s">
        <v>138</v>
      </c>
      <c r="E187" s="260" t="s">
        <v>1</v>
      </c>
      <c r="F187" s="261" t="s">
        <v>208</v>
      </c>
      <c r="G187" s="258"/>
      <c r="H187" s="260" t="s">
        <v>1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7" t="s">
        <v>138</v>
      </c>
      <c r="AU187" s="267" t="s">
        <v>87</v>
      </c>
      <c r="AV187" s="13" t="s">
        <v>85</v>
      </c>
      <c r="AW187" s="13" t="s">
        <v>34</v>
      </c>
      <c r="AX187" s="13" t="s">
        <v>78</v>
      </c>
      <c r="AY187" s="267" t="s">
        <v>129</v>
      </c>
    </row>
    <row r="188" s="14" customFormat="1">
      <c r="A188" s="14"/>
      <c r="B188" s="268"/>
      <c r="C188" s="269"/>
      <c r="D188" s="259" t="s">
        <v>138</v>
      </c>
      <c r="E188" s="270" t="s">
        <v>1</v>
      </c>
      <c r="F188" s="271" t="s">
        <v>159</v>
      </c>
      <c r="G188" s="269"/>
      <c r="H188" s="272">
        <v>9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8" t="s">
        <v>138</v>
      </c>
      <c r="AU188" s="278" t="s">
        <v>87</v>
      </c>
      <c r="AV188" s="14" t="s">
        <v>87</v>
      </c>
      <c r="AW188" s="14" t="s">
        <v>34</v>
      </c>
      <c r="AX188" s="14" t="s">
        <v>78</v>
      </c>
      <c r="AY188" s="278" t="s">
        <v>129</v>
      </c>
    </row>
    <row r="189" s="15" customFormat="1">
      <c r="A189" s="15"/>
      <c r="B189" s="279"/>
      <c r="C189" s="280"/>
      <c r="D189" s="259" t="s">
        <v>138</v>
      </c>
      <c r="E189" s="281" t="s">
        <v>1</v>
      </c>
      <c r="F189" s="282" t="s">
        <v>141</v>
      </c>
      <c r="G189" s="280"/>
      <c r="H189" s="283">
        <v>9</v>
      </c>
      <c r="I189" s="284"/>
      <c r="J189" s="280"/>
      <c r="K189" s="280"/>
      <c r="L189" s="285"/>
      <c r="M189" s="286"/>
      <c r="N189" s="287"/>
      <c r="O189" s="287"/>
      <c r="P189" s="287"/>
      <c r="Q189" s="287"/>
      <c r="R189" s="287"/>
      <c r="S189" s="287"/>
      <c r="T189" s="28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9" t="s">
        <v>138</v>
      </c>
      <c r="AU189" s="289" t="s">
        <v>87</v>
      </c>
      <c r="AV189" s="15" t="s">
        <v>136</v>
      </c>
      <c r="AW189" s="15" t="s">
        <v>34</v>
      </c>
      <c r="AX189" s="15" t="s">
        <v>85</v>
      </c>
      <c r="AY189" s="289" t="s">
        <v>129</v>
      </c>
    </row>
    <row r="190" s="2" customFormat="1" ht="16.5" customHeight="1">
      <c r="A190" s="39"/>
      <c r="B190" s="40"/>
      <c r="C190" s="244" t="s">
        <v>209</v>
      </c>
      <c r="D190" s="244" t="s">
        <v>131</v>
      </c>
      <c r="E190" s="245" t="s">
        <v>205</v>
      </c>
      <c r="F190" s="246" t="s">
        <v>206</v>
      </c>
      <c r="G190" s="247" t="s">
        <v>134</v>
      </c>
      <c r="H190" s="248">
        <v>10</v>
      </c>
      <c r="I190" s="249"/>
      <c r="J190" s="250">
        <f>ROUND(I190*H190,2)</f>
        <v>0</v>
      </c>
      <c r="K190" s="246" t="s">
        <v>135</v>
      </c>
      <c r="L190" s="45"/>
      <c r="M190" s="251" t="s">
        <v>1</v>
      </c>
      <c r="N190" s="252" t="s">
        <v>43</v>
      </c>
      <c r="O190" s="92"/>
      <c r="P190" s="253">
        <f>O190*H190</f>
        <v>0</v>
      </c>
      <c r="Q190" s="253">
        <v>0</v>
      </c>
      <c r="R190" s="253">
        <f>Q190*H190</f>
        <v>0</v>
      </c>
      <c r="S190" s="253">
        <v>0.44</v>
      </c>
      <c r="T190" s="254">
        <f>S190*H190</f>
        <v>4.4000000000000004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5" t="s">
        <v>136</v>
      </c>
      <c r="AT190" s="255" t="s">
        <v>131</v>
      </c>
      <c r="AU190" s="255" t="s">
        <v>87</v>
      </c>
      <c r="AY190" s="18" t="s">
        <v>129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8" t="s">
        <v>85</v>
      </c>
      <c r="BK190" s="256">
        <f>ROUND(I190*H190,2)</f>
        <v>0</v>
      </c>
      <c r="BL190" s="18" t="s">
        <v>136</v>
      </c>
      <c r="BM190" s="255" t="s">
        <v>210</v>
      </c>
    </row>
    <row r="191" s="13" customFormat="1">
      <c r="A191" s="13"/>
      <c r="B191" s="257"/>
      <c r="C191" s="258"/>
      <c r="D191" s="259" t="s">
        <v>138</v>
      </c>
      <c r="E191" s="260" t="s">
        <v>1</v>
      </c>
      <c r="F191" s="261" t="s">
        <v>211</v>
      </c>
      <c r="G191" s="258"/>
      <c r="H191" s="260" t="s">
        <v>1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7" t="s">
        <v>138</v>
      </c>
      <c r="AU191" s="267" t="s">
        <v>87</v>
      </c>
      <c r="AV191" s="13" t="s">
        <v>85</v>
      </c>
      <c r="AW191" s="13" t="s">
        <v>34</v>
      </c>
      <c r="AX191" s="13" t="s">
        <v>78</v>
      </c>
      <c r="AY191" s="267" t="s">
        <v>129</v>
      </c>
    </row>
    <row r="192" s="14" customFormat="1">
      <c r="A192" s="14"/>
      <c r="B192" s="268"/>
      <c r="C192" s="269"/>
      <c r="D192" s="259" t="s">
        <v>138</v>
      </c>
      <c r="E192" s="270" t="s">
        <v>1</v>
      </c>
      <c r="F192" s="271" t="s">
        <v>155</v>
      </c>
      <c r="G192" s="269"/>
      <c r="H192" s="272">
        <v>10</v>
      </c>
      <c r="I192" s="273"/>
      <c r="J192" s="269"/>
      <c r="K192" s="269"/>
      <c r="L192" s="274"/>
      <c r="M192" s="275"/>
      <c r="N192" s="276"/>
      <c r="O192" s="276"/>
      <c r="P192" s="276"/>
      <c r="Q192" s="276"/>
      <c r="R192" s="276"/>
      <c r="S192" s="276"/>
      <c r="T192" s="27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8" t="s">
        <v>138</v>
      </c>
      <c r="AU192" s="278" t="s">
        <v>87</v>
      </c>
      <c r="AV192" s="14" t="s">
        <v>87</v>
      </c>
      <c r="AW192" s="14" t="s">
        <v>34</v>
      </c>
      <c r="AX192" s="14" t="s">
        <v>78</v>
      </c>
      <c r="AY192" s="278" t="s">
        <v>129</v>
      </c>
    </row>
    <row r="193" s="15" customFormat="1">
      <c r="A193" s="15"/>
      <c r="B193" s="279"/>
      <c r="C193" s="280"/>
      <c r="D193" s="259" t="s">
        <v>138</v>
      </c>
      <c r="E193" s="281" t="s">
        <v>1</v>
      </c>
      <c r="F193" s="282" t="s">
        <v>141</v>
      </c>
      <c r="G193" s="280"/>
      <c r="H193" s="283">
        <v>10</v>
      </c>
      <c r="I193" s="284"/>
      <c r="J193" s="280"/>
      <c r="K193" s="280"/>
      <c r="L193" s="285"/>
      <c r="M193" s="286"/>
      <c r="N193" s="287"/>
      <c r="O193" s="287"/>
      <c r="P193" s="287"/>
      <c r="Q193" s="287"/>
      <c r="R193" s="287"/>
      <c r="S193" s="287"/>
      <c r="T193" s="28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9" t="s">
        <v>138</v>
      </c>
      <c r="AU193" s="289" t="s">
        <v>87</v>
      </c>
      <c r="AV193" s="15" t="s">
        <v>136</v>
      </c>
      <c r="AW193" s="15" t="s">
        <v>34</v>
      </c>
      <c r="AX193" s="15" t="s">
        <v>85</v>
      </c>
      <c r="AY193" s="289" t="s">
        <v>129</v>
      </c>
    </row>
    <row r="194" s="2" customFormat="1" ht="16.5" customHeight="1">
      <c r="A194" s="39"/>
      <c r="B194" s="40"/>
      <c r="C194" s="244" t="s">
        <v>212</v>
      </c>
      <c r="D194" s="244" t="s">
        <v>131</v>
      </c>
      <c r="E194" s="245" t="s">
        <v>205</v>
      </c>
      <c r="F194" s="246" t="s">
        <v>206</v>
      </c>
      <c r="G194" s="247" t="s">
        <v>134</v>
      </c>
      <c r="H194" s="248">
        <v>9</v>
      </c>
      <c r="I194" s="249"/>
      <c r="J194" s="250">
        <f>ROUND(I194*H194,2)</f>
        <v>0</v>
      </c>
      <c r="K194" s="246" t="s">
        <v>135</v>
      </c>
      <c r="L194" s="45"/>
      <c r="M194" s="251" t="s">
        <v>1</v>
      </c>
      <c r="N194" s="252" t="s">
        <v>43</v>
      </c>
      <c r="O194" s="92"/>
      <c r="P194" s="253">
        <f>O194*H194</f>
        <v>0</v>
      </c>
      <c r="Q194" s="253">
        <v>0</v>
      </c>
      <c r="R194" s="253">
        <f>Q194*H194</f>
        <v>0</v>
      </c>
      <c r="S194" s="253">
        <v>0.44</v>
      </c>
      <c r="T194" s="254">
        <f>S194*H194</f>
        <v>3.96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5" t="s">
        <v>136</v>
      </c>
      <c r="AT194" s="255" t="s">
        <v>131</v>
      </c>
      <c r="AU194" s="255" t="s">
        <v>87</v>
      </c>
      <c r="AY194" s="18" t="s">
        <v>129</v>
      </c>
      <c r="BE194" s="256">
        <f>IF(N194="základní",J194,0)</f>
        <v>0</v>
      </c>
      <c r="BF194" s="256">
        <f>IF(N194="snížená",J194,0)</f>
        <v>0</v>
      </c>
      <c r="BG194" s="256">
        <f>IF(N194="zákl. přenesená",J194,0)</f>
        <v>0</v>
      </c>
      <c r="BH194" s="256">
        <f>IF(N194="sníž. přenesená",J194,0)</f>
        <v>0</v>
      </c>
      <c r="BI194" s="256">
        <f>IF(N194="nulová",J194,0)</f>
        <v>0</v>
      </c>
      <c r="BJ194" s="18" t="s">
        <v>85</v>
      </c>
      <c r="BK194" s="256">
        <f>ROUND(I194*H194,2)</f>
        <v>0</v>
      </c>
      <c r="BL194" s="18" t="s">
        <v>136</v>
      </c>
      <c r="BM194" s="255" t="s">
        <v>213</v>
      </c>
    </row>
    <row r="195" s="13" customFormat="1">
      <c r="A195" s="13"/>
      <c r="B195" s="257"/>
      <c r="C195" s="258"/>
      <c r="D195" s="259" t="s">
        <v>138</v>
      </c>
      <c r="E195" s="260" t="s">
        <v>1</v>
      </c>
      <c r="F195" s="261" t="s">
        <v>214</v>
      </c>
      <c r="G195" s="258"/>
      <c r="H195" s="260" t="s">
        <v>1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7" t="s">
        <v>138</v>
      </c>
      <c r="AU195" s="267" t="s">
        <v>87</v>
      </c>
      <c r="AV195" s="13" t="s">
        <v>85</v>
      </c>
      <c r="AW195" s="13" t="s">
        <v>34</v>
      </c>
      <c r="AX195" s="13" t="s">
        <v>78</v>
      </c>
      <c r="AY195" s="267" t="s">
        <v>129</v>
      </c>
    </row>
    <row r="196" s="14" customFormat="1">
      <c r="A196" s="14"/>
      <c r="B196" s="268"/>
      <c r="C196" s="269"/>
      <c r="D196" s="259" t="s">
        <v>138</v>
      </c>
      <c r="E196" s="270" t="s">
        <v>1</v>
      </c>
      <c r="F196" s="271" t="s">
        <v>159</v>
      </c>
      <c r="G196" s="269"/>
      <c r="H196" s="272">
        <v>9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8" t="s">
        <v>138</v>
      </c>
      <c r="AU196" s="278" t="s">
        <v>87</v>
      </c>
      <c r="AV196" s="14" t="s">
        <v>87</v>
      </c>
      <c r="AW196" s="14" t="s">
        <v>34</v>
      </c>
      <c r="AX196" s="14" t="s">
        <v>78</v>
      </c>
      <c r="AY196" s="278" t="s">
        <v>129</v>
      </c>
    </row>
    <row r="197" s="15" customFormat="1">
      <c r="A197" s="15"/>
      <c r="B197" s="279"/>
      <c r="C197" s="280"/>
      <c r="D197" s="259" t="s">
        <v>138</v>
      </c>
      <c r="E197" s="281" t="s">
        <v>1</v>
      </c>
      <c r="F197" s="282" t="s">
        <v>141</v>
      </c>
      <c r="G197" s="280"/>
      <c r="H197" s="283">
        <v>9</v>
      </c>
      <c r="I197" s="284"/>
      <c r="J197" s="280"/>
      <c r="K197" s="280"/>
      <c r="L197" s="285"/>
      <c r="M197" s="286"/>
      <c r="N197" s="287"/>
      <c r="O197" s="287"/>
      <c r="P197" s="287"/>
      <c r="Q197" s="287"/>
      <c r="R197" s="287"/>
      <c r="S197" s="287"/>
      <c r="T197" s="28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9" t="s">
        <v>138</v>
      </c>
      <c r="AU197" s="289" t="s">
        <v>87</v>
      </c>
      <c r="AV197" s="15" t="s">
        <v>136</v>
      </c>
      <c r="AW197" s="15" t="s">
        <v>34</v>
      </c>
      <c r="AX197" s="15" t="s">
        <v>85</v>
      </c>
      <c r="AY197" s="289" t="s">
        <v>129</v>
      </c>
    </row>
    <row r="198" s="2" customFormat="1" ht="16.5" customHeight="1">
      <c r="A198" s="39"/>
      <c r="B198" s="40"/>
      <c r="C198" s="244" t="s">
        <v>215</v>
      </c>
      <c r="D198" s="244" t="s">
        <v>131</v>
      </c>
      <c r="E198" s="245" t="s">
        <v>216</v>
      </c>
      <c r="F198" s="246" t="s">
        <v>217</v>
      </c>
      <c r="G198" s="247" t="s">
        <v>134</v>
      </c>
      <c r="H198" s="248">
        <v>24</v>
      </c>
      <c r="I198" s="249"/>
      <c r="J198" s="250">
        <f>ROUND(I198*H198,2)</f>
        <v>0</v>
      </c>
      <c r="K198" s="246" t="s">
        <v>135</v>
      </c>
      <c r="L198" s="45"/>
      <c r="M198" s="251" t="s">
        <v>1</v>
      </c>
      <c r="N198" s="252" t="s">
        <v>43</v>
      </c>
      <c r="O198" s="92"/>
      <c r="P198" s="253">
        <f>O198*H198</f>
        <v>0</v>
      </c>
      <c r="Q198" s="253">
        <v>3.0000000000000001E-05</v>
      </c>
      <c r="R198" s="253">
        <f>Q198*H198</f>
        <v>0.00072000000000000005</v>
      </c>
      <c r="S198" s="253">
        <v>0.10299999999999999</v>
      </c>
      <c r="T198" s="254">
        <f>S198*H198</f>
        <v>2.472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5" t="s">
        <v>136</v>
      </c>
      <c r="AT198" s="255" t="s">
        <v>131</v>
      </c>
      <c r="AU198" s="255" t="s">
        <v>87</v>
      </c>
      <c r="AY198" s="18" t="s">
        <v>129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8" t="s">
        <v>85</v>
      </c>
      <c r="BK198" s="256">
        <f>ROUND(I198*H198,2)</f>
        <v>0</v>
      </c>
      <c r="BL198" s="18" t="s">
        <v>136</v>
      </c>
      <c r="BM198" s="255" t="s">
        <v>218</v>
      </c>
    </row>
    <row r="199" s="13" customFormat="1">
      <c r="A199" s="13"/>
      <c r="B199" s="257"/>
      <c r="C199" s="258"/>
      <c r="D199" s="259" t="s">
        <v>138</v>
      </c>
      <c r="E199" s="260" t="s">
        <v>1</v>
      </c>
      <c r="F199" s="261" t="s">
        <v>219</v>
      </c>
      <c r="G199" s="258"/>
      <c r="H199" s="260" t="s">
        <v>1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7" t="s">
        <v>138</v>
      </c>
      <c r="AU199" s="267" t="s">
        <v>87</v>
      </c>
      <c r="AV199" s="13" t="s">
        <v>85</v>
      </c>
      <c r="AW199" s="13" t="s">
        <v>34</v>
      </c>
      <c r="AX199" s="13" t="s">
        <v>78</v>
      </c>
      <c r="AY199" s="267" t="s">
        <v>129</v>
      </c>
    </row>
    <row r="200" s="14" customFormat="1">
      <c r="A200" s="14"/>
      <c r="B200" s="268"/>
      <c r="C200" s="269"/>
      <c r="D200" s="259" t="s">
        <v>138</v>
      </c>
      <c r="E200" s="270" t="s">
        <v>1</v>
      </c>
      <c r="F200" s="271" t="s">
        <v>220</v>
      </c>
      <c r="G200" s="269"/>
      <c r="H200" s="272">
        <v>24</v>
      </c>
      <c r="I200" s="273"/>
      <c r="J200" s="269"/>
      <c r="K200" s="269"/>
      <c r="L200" s="274"/>
      <c r="M200" s="275"/>
      <c r="N200" s="276"/>
      <c r="O200" s="276"/>
      <c r="P200" s="276"/>
      <c r="Q200" s="276"/>
      <c r="R200" s="276"/>
      <c r="S200" s="276"/>
      <c r="T200" s="27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8" t="s">
        <v>138</v>
      </c>
      <c r="AU200" s="278" t="s">
        <v>87</v>
      </c>
      <c r="AV200" s="14" t="s">
        <v>87</v>
      </c>
      <c r="AW200" s="14" t="s">
        <v>34</v>
      </c>
      <c r="AX200" s="14" t="s">
        <v>78</v>
      </c>
      <c r="AY200" s="278" t="s">
        <v>129</v>
      </c>
    </row>
    <row r="201" s="15" customFormat="1">
      <c r="A201" s="15"/>
      <c r="B201" s="279"/>
      <c r="C201" s="280"/>
      <c r="D201" s="259" t="s">
        <v>138</v>
      </c>
      <c r="E201" s="281" t="s">
        <v>1</v>
      </c>
      <c r="F201" s="282" t="s">
        <v>141</v>
      </c>
      <c r="G201" s="280"/>
      <c r="H201" s="283">
        <v>24</v>
      </c>
      <c r="I201" s="284"/>
      <c r="J201" s="280"/>
      <c r="K201" s="280"/>
      <c r="L201" s="285"/>
      <c r="M201" s="286"/>
      <c r="N201" s="287"/>
      <c r="O201" s="287"/>
      <c r="P201" s="287"/>
      <c r="Q201" s="287"/>
      <c r="R201" s="287"/>
      <c r="S201" s="287"/>
      <c r="T201" s="28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9" t="s">
        <v>138</v>
      </c>
      <c r="AU201" s="289" t="s">
        <v>87</v>
      </c>
      <c r="AV201" s="15" t="s">
        <v>136</v>
      </c>
      <c r="AW201" s="15" t="s">
        <v>34</v>
      </c>
      <c r="AX201" s="15" t="s">
        <v>85</v>
      </c>
      <c r="AY201" s="289" t="s">
        <v>129</v>
      </c>
    </row>
    <row r="202" s="2" customFormat="1" ht="16.5" customHeight="1">
      <c r="A202" s="39"/>
      <c r="B202" s="40"/>
      <c r="C202" s="244" t="s">
        <v>221</v>
      </c>
      <c r="D202" s="244" t="s">
        <v>131</v>
      </c>
      <c r="E202" s="245" t="s">
        <v>222</v>
      </c>
      <c r="F202" s="246" t="s">
        <v>223</v>
      </c>
      <c r="G202" s="247" t="s">
        <v>224</v>
      </c>
      <c r="H202" s="248">
        <v>18</v>
      </c>
      <c r="I202" s="249"/>
      <c r="J202" s="250">
        <f>ROUND(I202*H202,2)</f>
        <v>0</v>
      </c>
      <c r="K202" s="246" t="s">
        <v>135</v>
      </c>
      <c r="L202" s="45"/>
      <c r="M202" s="251" t="s">
        <v>1</v>
      </c>
      <c r="N202" s="252" t="s">
        <v>43</v>
      </c>
      <c r="O202" s="92"/>
      <c r="P202" s="253">
        <f>O202*H202</f>
        <v>0</v>
      </c>
      <c r="Q202" s="253">
        <v>0</v>
      </c>
      <c r="R202" s="253">
        <f>Q202*H202</f>
        <v>0</v>
      </c>
      <c r="S202" s="253">
        <v>0.23000000000000001</v>
      </c>
      <c r="T202" s="254">
        <f>S202*H202</f>
        <v>4.1400000000000006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5" t="s">
        <v>136</v>
      </c>
      <c r="AT202" s="255" t="s">
        <v>131</v>
      </c>
      <c r="AU202" s="255" t="s">
        <v>87</v>
      </c>
      <c r="AY202" s="18" t="s">
        <v>129</v>
      </c>
      <c r="BE202" s="256">
        <f>IF(N202="základní",J202,0)</f>
        <v>0</v>
      </c>
      <c r="BF202" s="256">
        <f>IF(N202="snížená",J202,0)</f>
        <v>0</v>
      </c>
      <c r="BG202" s="256">
        <f>IF(N202="zákl. přenesená",J202,0)</f>
        <v>0</v>
      </c>
      <c r="BH202" s="256">
        <f>IF(N202="sníž. přenesená",J202,0)</f>
        <v>0</v>
      </c>
      <c r="BI202" s="256">
        <f>IF(N202="nulová",J202,0)</f>
        <v>0</v>
      </c>
      <c r="BJ202" s="18" t="s">
        <v>85</v>
      </c>
      <c r="BK202" s="256">
        <f>ROUND(I202*H202,2)</f>
        <v>0</v>
      </c>
      <c r="BL202" s="18" t="s">
        <v>136</v>
      </c>
      <c r="BM202" s="255" t="s">
        <v>225</v>
      </c>
    </row>
    <row r="203" s="13" customFormat="1">
      <c r="A203" s="13"/>
      <c r="B203" s="257"/>
      <c r="C203" s="258"/>
      <c r="D203" s="259" t="s">
        <v>138</v>
      </c>
      <c r="E203" s="260" t="s">
        <v>1</v>
      </c>
      <c r="F203" s="261" t="s">
        <v>226</v>
      </c>
      <c r="G203" s="258"/>
      <c r="H203" s="260" t="s">
        <v>1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7" t="s">
        <v>138</v>
      </c>
      <c r="AU203" s="267" t="s">
        <v>87</v>
      </c>
      <c r="AV203" s="13" t="s">
        <v>85</v>
      </c>
      <c r="AW203" s="13" t="s">
        <v>34</v>
      </c>
      <c r="AX203" s="13" t="s">
        <v>78</v>
      </c>
      <c r="AY203" s="267" t="s">
        <v>129</v>
      </c>
    </row>
    <row r="204" s="14" customFormat="1">
      <c r="A204" s="14"/>
      <c r="B204" s="268"/>
      <c r="C204" s="269"/>
      <c r="D204" s="259" t="s">
        <v>138</v>
      </c>
      <c r="E204" s="270" t="s">
        <v>1</v>
      </c>
      <c r="F204" s="271" t="s">
        <v>227</v>
      </c>
      <c r="G204" s="269"/>
      <c r="H204" s="272">
        <v>18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8" t="s">
        <v>138</v>
      </c>
      <c r="AU204" s="278" t="s">
        <v>87</v>
      </c>
      <c r="AV204" s="14" t="s">
        <v>87</v>
      </c>
      <c r="AW204" s="14" t="s">
        <v>34</v>
      </c>
      <c r="AX204" s="14" t="s">
        <v>78</v>
      </c>
      <c r="AY204" s="278" t="s">
        <v>129</v>
      </c>
    </row>
    <row r="205" s="15" customFormat="1">
      <c r="A205" s="15"/>
      <c r="B205" s="279"/>
      <c r="C205" s="280"/>
      <c r="D205" s="259" t="s">
        <v>138</v>
      </c>
      <c r="E205" s="281" t="s">
        <v>1</v>
      </c>
      <c r="F205" s="282" t="s">
        <v>141</v>
      </c>
      <c r="G205" s="280"/>
      <c r="H205" s="283">
        <v>18</v>
      </c>
      <c r="I205" s="284"/>
      <c r="J205" s="280"/>
      <c r="K205" s="280"/>
      <c r="L205" s="285"/>
      <c r="M205" s="286"/>
      <c r="N205" s="287"/>
      <c r="O205" s="287"/>
      <c r="P205" s="287"/>
      <c r="Q205" s="287"/>
      <c r="R205" s="287"/>
      <c r="S205" s="287"/>
      <c r="T205" s="28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9" t="s">
        <v>138</v>
      </c>
      <c r="AU205" s="289" t="s">
        <v>87</v>
      </c>
      <c r="AV205" s="15" t="s">
        <v>136</v>
      </c>
      <c r="AW205" s="15" t="s">
        <v>34</v>
      </c>
      <c r="AX205" s="15" t="s">
        <v>85</v>
      </c>
      <c r="AY205" s="289" t="s">
        <v>129</v>
      </c>
    </row>
    <row r="206" s="2" customFormat="1" ht="16.5" customHeight="1">
      <c r="A206" s="39"/>
      <c r="B206" s="40"/>
      <c r="C206" s="244" t="s">
        <v>228</v>
      </c>
      <c r="D206" s="244" t="s">
        <v>131</v>
      </c>
      <c r="E206" s="245" t="s">
        <v>229</v>
      </c>
      <c r="F206" s="246" t="s">
        <v>230</v>
      </c>
      <c r="G206" s="247" t="s">
        <v>224</v>
      </c>
      <c r="H206" s="248">
        <v>94</v>
      </c>
      <c r="I206" s="249"/>
      <c r="J206" s="250">
        <f>ROUND(I206*H206,2)</f>
        <v>0</v>
      </c>
      <c r="K206" s="246" t="s">
        <v>135</v>
      </c>
      <c r="L206" s="45"/>
      <c r="M206" s="251" t="s">
        <v>1</v>
      </c>
      <c r="N206" s="252" t="s">
        <v>43</v>
      </c>
      <c r="O206" s="92"/>
      <c r="P206" s="253">
        <f>O206*H206</f>
        <v>0</v>
      </c>
      <c r="Q206" s="253">
        <v>0</v>
      </c>
      <c r="R206" s="253">
        <f>Q206*H206</f>
        <v>0</v>
      </c>
      <c r="S206" s="253">
        <v>0.20499999999999999</v>
      </c>
      <c r="T206" s="254">
        <f>S206*H206</f>
        <v>19.27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5" t="s">
        <v>136</v>
      </c>
      <c r="AT206" s="255" t="s">
        <v>131</v>
      </c>
      <c r="AU206" s="255" t="s">
        <v>87</v>
      </c>
      <c r="AY206" s="18" t="s">
        <v>129</v>
      </c>
      <c r="BE206" s="256">
        <f>IF(N206="základní",J206,0)</f>
        <v>0</v>
      </c>
      <c r="BF206" s="256">
        <f>IF(N206="snížená",J206,0)</f>
        <v>0</v>
      </c>
      <c r="BG206" s="256">
        <f>IF(N206="zákl. přenesená",J206,0)</f>
        <v>0</v>
      </c>
      <c r="BH206" s="256">
        <f>IF(N206="sníž. přenesená",J206,0)</f>
        <v>0</v>
      </c>
      <c r="BI206" s="256">
        <f>IF(N206="nulová",J206,0)</f>
        <v>0</v>
      </c>
      <c r="BJ206" s="18" t="s">
        <v>85</v>
      </c>
      <c r="BK206" s="256">
        <f>ROUND(I206*H206,2)</f>
        <v>0</v>
      </c>
      <c r="BL206" s="18" t="s">
        <v>136</v>
      </c>
      <c r="BM206" s="255" t="s">
        <v>231</v>
      </c>
    </row>
    <row r="207" s="13" customFormat="1">
      <c r="A207" s="13"/>
      <c r="B207" s="257"/>
      <c r="C207" s="258"/>
      <c r="D207" s="259" t="s">
        <v>138</v>
      </c>
      <c r="E207" s="260" t="s">
        <v>1</v>
      </c>
      <c r="F207" s="261" t="s">
        <v>232</v>
      </c>
      <c r="G207" s="258"/>
      <c r="H207" s="260" t="s">
        <v>1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7" t="s">
        <v>138</v>
      </c>
      <c r="AU207" s="267" t="s">
        <v>87</v>
      </c>
      <c r="AV207" s="13" t="s">
        <v>85</v>
      </c>
      <c r="AW207" s="13" t="s">
        <v>34</v>
      </c>
      <c r="AX207" s="13" t="s">
        <v>78</v>
      </c>
      <c r="AY207" s="267" t="s">
        <v>129</v>
      </c>
    </row>
    <row r="208" s="14" customFormat="1">
      <c r="A208" s="14"/>
      <c r="B208" s="268"/>
      <c r="C208" s="269"/>
      <c r="D208" s="259" t="s">
        <v>138</v>
      </c>
      <c r="E208" s="270" t="s">
        <v>1</v>
      </c>
      <c r="F208" s="271" t="s">
        <v>233</v>
      </c>
      <c r="G208" s="269"/>
      <c r="H208" s="272">
        <v>94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8" t="s">
        <v>138</v>
      </c>
      <c r="AU208" s="278" t="s">
        <v>87</v>
      </c>
      <c r="AV208" s="14" t="s">
        <v>87</v>
      </c>
      <c r="AW208" s="14" t="s">
        <v>34</v>
      </c>
      <c r="AX208" s="14" t="s">
        <v>78</v>
      </c>
      <c r="AY208" s="278" t="s">
        <v>129</v>
      </c>
    </row>
    <row r="209" s="15" customFormat="1">
      <c r="A209" s="15"/>
      <c r="B209" s="279"/>
      <c r="C209" s="280"/>
      <c r="D209" s="259" t="s">
        <v>138</v>
      </c>
      <c r="E209" s="281" t="s">
        <v>1</v>
      </c>
      <c r="F209" s="282" t="s">
        <v>141</v>
      </c>
      <c r="G209" s="280"/>
      <c r="H209" s="283">
        <v>94</v>
      </c>
      <c r="I209" s="284"/>
      <c r="J209" s="280"/>
      <c r="K209" s="280"/>
      <c r="L209" s="285"/>
      <c r="M209" s="286"/>
      <c r="N209" s="287"/>
      <c r="O209" s="287"/>
      <c r="P209" s="287"/>
      <c r="Q209" s="287"/>
      <c r="R209" s="287"/>
      <c r="S209" s="287"/>
      <c r="T209" s="28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9" t="s">
        <v>138</v>
      </c>
      <c r="AU209" s="289" t="s">
        <v>87</v>
      </c>
      <c r="AV209" s="15" t="s">
        <v>136</v>
      </c>
      <c r="AW209" s="15" t="s">
        <v>34</v>
      </c>
      <c r="AX209" s="15" t="s">
        <v>85</v>
      </c>
      <c r="AY209" s="289" t="s">
        <v>129</v>
      </c>
    </row>
    <row r="210" s="2" customFormat="1" ht="16.5" customHeight="1">
      <c r="A210" s="39"/>
      <c r="B210" s="40"/>
      <c r="C210" s="244" t="s">
        <v>7</v>
      </c>
      <c r="D210" s="244" t="s">
        <v>131</v>
      </c>
      <c r="E210" s="245" t="s">
        <v>234</v>
      </c>
      <c r="F210" s="246" t="s">
        <v>235</v>
      </c>
      <c r="G210" s="247" t="s">
        <v>224</v>
      </c>
      <c r="H210" s="248">
        <v>285</v>
      </c>
      <c r="I210" s="249"/>
      <c r="J210" s="250">
        <f>ROUND(I210*H210,2)</f>
        <v>0</v>
      </c>
      <c r="K210" s="246" t="s">
        <v>135</v>
      </c>
      <c r="L210" s="45"/>
      <c r="M210" s="251" t="s">
        <v>1</v>
      </c>
      <c r="N210" s="252" t="s">
        <v>43</v>
      </c>
      <c r="O210" s="92"/>
      <c r="P210" s="253">
        <f>O210*H210</f>
        <v>0</v>
      </c>
      <c r="Q210" s="253">
        <v>0</v>
      </c>
      <c r="R210" s="253">
        <f>Q210*H210</f>
        <v>0</v>
      </c>
      <c r="S210" s="253">
        <v>0.040000000000000001</v>
      </c>
      <c r="T210" s="254">
        <f>S210*H210</f>
        <v>11.4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55" t="s">
        <v>136</v>
      </c>
      <c r="AT210" s="255" t="s">
        <v>131</v>
      </c>
      <c r="AU210" s="255" t="s">
        <v>87</v>
      </c>
      <c r="AY210" s="18" t="s">
        <v>129</v>
      </c>
      <c r="BE210" s="256">
        <f>IF(N210="základní",J210,0)</f>
        <v>0</v>
      </c>
      <c r="BF210" s="256">
        <f>IF(N210="snížená",J210,0)</f>
        <v>0</v>
      </c>
      <c r="BG210" s="256">
        <f>IF(N210="zákl. přenesená",J210,0)</f>
        <v>0</v>
      </c>
      <c r="BH210" s="256">
        <f>IF(N210="sníž. přenesená",J210,0)</f>
        <v>0</v>
      </c>
      <c r="BI210" s="256">
        <f>IF(N210="nulová",J210,0)</f>
        <v>0</v>
      </c>
      <c r="BJ210" s="18" t="s">
        <v>85</v>
      </c>
      <c r="BK210" s="256">
        <f>ROUND(I210*H210,2)</f>
        <v>0</v>
      </c>
      <c r="BL210" s="18" t="s">
        <v>136</v>
      </c>
      <c r="BM210" s="255" t="s">
        <v>236</v>
      </c>
    </row>
    <row r="211" s="13" customFormat="1">
      <c r="A211" s="13"/>
      <c r="B211" s="257"/>
      <c r="C211" s="258"/>
      <c r="D211" s="259" t="s">
        <v>138</v>
      </c>
      <c r="E211" s="260" t="s">
        <v>1</v>
      </c>
      <c r="F211" s="261" t="s">
        <v>237</v>
      </c>
      <c r="G211" s="258"/>
      <c r="H211" s="260" t="s">
        <v>1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7" t="s">
        <v>138</v>
      </c>
      <c r="AU211" s="267" t="s">
        <v>87</v>
      </c>
      <c r="AV211" s="13" t="s">
        <v>85</v>
      </c>
      <c r="AW211" s="13" t="s">
        <v>34</v>
      </c>
      <c r="AX211" s="13" t="s">
        <v>78</v>
      </c>
      <c r="AY211" s="267" t="s">
        <v>129</v>
      </c>
    </row>
    <row r="212" s="14" customFormat="1">
      <c r="A212" s="14"/>
      <c r="B212" s="268"/>
      <c r="C212" s="269"/>
      <c r="D212" s="259" t="s">
        <v>138</v>
      </c>
      <c r="E212" s="270" t="s">
        <v>1</v>
      </c>
      <c r="F212" s="271" t="s">
        <v>238</v>
      </c>
      <c r="G212" s="269"/>
      <c r="H212" s="272">
        <v>250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8" t="s">
        <v>138</v>
      </c>
      <c r="AU212" s="278" t="s">
        <v>87</v>
      </c>
      <c r="AV212" s="14" t="s">
        <v>87</v>
      </c>
      <c r="AW212" s="14" t="s">
        <v>34</v>
      </c>
      <c r="AX212" s="14" t="s">
        <v>78</v>
      </c>
      <c r="AY212" s="278" t="s">
        <v>129</v>
      </c>
    </row>
    <row r="213" s="16" customFormat="1">
      <c r="A213" s="16"/>
      <c r="B213" s="290"/>
      <c r="C213" s="291"/>
      <c r="D213" s="259" t="s">
        <v>138</v>
      </c>
      <c r="E213" s="292" t="s">
        <v>1</v>
      </c>
      <c r="F213" s="293" t="s">
        <v>239</v>
      </c>
      <c r="G213" s="291"/>
      <c r="H213" s="294">
        <v>250</v>
      </c>
      <c r="I213" s="295"/>
      <c r="J213" s="291"/>
      <c r="K213" s="291"/>
      <c r="L213" s="296"/>
      <c r="M213" s="297"/>
      <c r="N213" s="298"/>
      <c r="O213" s="298"/>
      <c r="P213" s="298"/>
      <c r="Q213" s="298"/>
      <c r="R213" s="298"/>
      <c r="S213" s="298"/>
      <c r="T213" s="299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300" t="s">
        <v>138</v>
      </c>
      <c r="AU213" s="300" t="s">
        <v>87</v>
      </c>
      <c r="AV213" s="16" t="s">
        <v>147</v>
      </c>
      <c r="AW213" s="16" t="s">
        <v>34</v>
      </c>
      <c r="AX213" s="16" t="s">
        <v>78</v>
      </c>
      <c r="AY213" s="300" t="s">
        <v>129</v>
      </c>
    </row>
    <row r="214" s="14" customFormat="1">
      <c r="A214" s="14"/>
      <c r="B214" s="268"/>
      <c r="C214" s="269"/>
      <c r="D214" s="259" t="s">
        <v>138</v>
      </c>
      <c r="E214" s="270" t="s">
        <v>1</v>
      </c>
      <c r="F214" s="271" t="s">
        <v>240</v>
      </c>
      <c r="G214" s="269"/>
      <c r="H214" s="272">
        <v>35</v>
      </c>
      <c r="I214" s="273"/>
      <c r="J214" s="269"/>
      <c r="K214" s="269"/>
      <c r="L214" s="274"/>
      <c r="M214" s="275"/>
      <c r="N214" s="276"/>
      <c r="O214" s="276"/>
      <c r="P214" s="276"/>
      <c r="Q214" s="276"/>
      <c r="R214" s="276"/>
      <c r="S214" s="276"/>
      <c r="T214" s="27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8" t="s">
        <v>138</v>
      </c>
      <c r="AU214" s="278" t="s">
        <v>87</v>
      </c>
      <c r="AV214" s="14" t="s">
        <v>87</v>
      </c>
      <c r="AW214" s="14" t="s">
        <v>34</v>
      </c>
      <c r="AX214" s="14" t="s">
        <v>78</v>
      </c>
      <c r="AY214" s="278" t="s">
        <v>129</v>
      </c>
    </row>
    <row r="215" s="16" customFormat="1">
      <c r="A215" s="16"/>
      <c r="B215" s="290"/>
      <c r="C215" s="291"/>
      <c r="D215" s="259" t="s">
        <v>138</v>
      </c>
      <c r="E215" s="292" t="s">
        <v>1</v>
      </c>
      <c r="F215" s="293" t="s">
        <v>239</v>
      </c>
      <c r="G215" s="291"/>
      <c r="H215" s="294">
        <v>35</v>
      </c>
      <c r="I215" s="295"/>
      <c r="J215" s="291"/>
      <c r="K215" s="291"/>
      <c r="L215" s="296"/>
      <c r="M215" s="297"/>
      <c r="N215" s="298"/>
      <c r="O215" s="298"/>
      <c r="P215" s="298"/>
      <c r="Q215" s="298"/>
      <c r="R215" s="298"/>
      <c r="S215" s="298"/>
      <c r="T215" s="299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300" t="s">
        <v>138</v>
      </c>
      <c r="AU215" s="300" t="s">
        <v>87</v>
      </c>
      <c r="AV215" s="16" t="s">
        <v>147</v>
      </c>
      <c r="AW215" s="16" t="s">
        <v>34</v>
      </c>
      <c r="AX215" s="16" t="s">
        <v>78</v>
      </c>
      <c r="AY215" s="300" t="s">
        <v>129</v>
      </c>
    </row>
    <row r="216" s="15" customFormat="1">
      <c r="A216" s="15"/>
      <c r="B216" s="279"/>
      <c r="C216" s="280"/>
      <c r="D216" s="259" t="s">
        <v>138</v>
      </c>
      <c r="E216" s="281" t="s">
        <v>1</v>
      </c>
      <c r="F216" s="282" t="s">
        <v>141</v>
      </c>
      <c r="G216" s="280"/>
      <c r="H216" s="283">
        <v>285</v>
      </c>
      <c r="I216" s="284"/>
      <c r="J216" s="280"/>
      <c r="K216" s="280"/>
      <c r="L216" s="285"/>
      <c r="M216" s="286"/>
      <c r="N216" s="287"/>
      <c r="O216" s="287"/>
      <c r="P216" s="287"/>
      <c r="Q216" s="287"/>
      <c r="R216" s="287"/>
      <c r="S216" s="287"/>
      <c r="T216" s="28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9" t="s">
        <v>138</v>
      </c>
      <c r="AU216" s="289" t="s">
        <v>87</v>
      </c>
      <c r="AV216" s="15" t="s">
        <v>136</v>
      </c>
      <c r="AW216" s="15" t="s">
        <v>34</v>
      </c>
      <c r="AX216" s="15" t="s">
        <v>85</v>
      </c>
      <c r="AY216" s="289" t="s">
        <v>129</v>
      </c>
    </row>
    <row r="217" s="2" customFormat="1" ht="16.5" customHeight="1">
      <c r="A217" s="39"/>
      <c r="B217" s="40"/>
      <c r="C217" s="244" t="s">
        <v>241</v>
      </c>
      <c r="D217" s="244" t="s">
        <v>131</v>
      </c>
      <c r="E217" s="245" t="s">
        <v>242</v>
      </c>
      <c r="F217" s="246" t="s">
        <v>243</v>
      </c>
      <c r="G217" s="247" t="s">
        <v>244</v>
      </c>
      <c r="H217" s="248">
        <v>128.80000000000001</v>
      </c>
      <c r="I217" s="249"/>
      <c r="J217" s="250">
        <f>ROUND(I217*H217,2)</f>
        <v>0</v>
      </c>
      <c r="K217" s="246" t="s">
        <v>135</v>
      </c>
      <c r="L217" s="45"/>
      <c r="M217" s="251" t="s">
        <v>1</v>
      </c>
      <c r="N217" s="252" t="s">
        <v>43</v>
      </c>
      <c r="O217" s="92"/>
      <c r="P217" s="253">
        <f>O217*H217</f>
        <v>0</v>
      </c>
      <c r="Q217" s="253">
        <v>0</v>
      </c>
      <c r="R217" s="253">
        <f>Q217*H217</f>
        <v>0</v>
      </c>
      <c r="S217" s="253">
        <v>0</v>
      </c>
      <c r="T217" s="25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5" t="s">
        <v>136</v>
      </c>
      <c r="AT217" s="255" t="s">
        <v>131</v>
      </c>
      <c r="AU217" s="255" t="s">
        <v>87</v>
      </c>
      <c r="AY217" s="18" t="s">
        <v>129</v>
      </c>
      <c r="BE217" s="256">
        <f>IF(N217="základní",J217,0)</f>
        <v>0</v>
      </c>
      <c r="BF217" s="256">
        <f>IF(N217="snížená",J217,0)</f>
        <v>0</v>
      </c>
      <c r="BG217" s="256">
        <f>IF(N217="zákl. přenesená",J217,0)</f>
        <v>0</v>
      </c>
      <c r="BH217" s="256">
        <f>IF(N217="sníž. přenesená",J217,0)</f>
        <v>0</v>
      </c>
      <c r="BI217" s="256">
        <f>IF(N217="nulová",J217,0)</f>
        <v>0</v>
      </c>
      <c r="BJ217" s="18" t="s">
        <v>85</v>
      </c>
      <c r="BK217" s="256">
        <f>ROUND(I217*H217,2)</f>
        <v>0</v>
      </c>
      <c r="BL217" s="18" t="s">
        <v>136</v>
      </c>
      <c r="BM217" s="255" t="s">
        <v>245</v>
      </c>
    </row>
    <row r="218" s="13" customFormat="1">
      <c r="A218" s="13"/>
      <c r="B218" s="257"/>
      <c r="C218" s="258"/>
      <c r="D218" s="259" t="s">
        <v>138</v>
      </c>
      <c r="E218" s="260" t="s">
        <v>1</v>
      </c>
      <c r="F218" s="261" t="s">
        <v>246</v>
      </c>
      <c r="G218" s="258"/>
      <c r="H218" s="260" t="s">
        <v>1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7" t="s">
        <v>138</v>
      </c>
      <c r="AU218" s="267" t="s">
        <v>87</v>
      </c>
      <c r="AV218" s="13" t="s">
        <v>85</v>
      </c>
      <c r="AW218" s="13" t="s">
        <v>34</v>
      </c>
      <c r="AX218" s="13" t="s">
        <v>78</v>
      </c>
      <c r="AY218" s="267" t="s">
        <v>129</v>
      </c>
    </row>
    <row r="219" s="14" customFormat="1">
      <c r="A219" s="14"/>
      <c r="B219" s="268"/>
      <c r="C219" s="269"/>
      <c r="D219" s="259" t="s">
        <v>138</v>
      </c>
      <c r="E219" s="270" t="s">
        <v>1</v>
      </c>
      <c r="F219" s="271" t="s">
        <v>247</v>
      </c>
      <c r="G219" s="269"/>
      <c r="H219" s="272">
        <v>128.80000000000001</v>
      </c>
      <c r="I219" s="273"/>
      <c r="J219" s="269"/>
      <c r="K219" s="269"/>
      <c r="L219" s="274"/>
      <c r="M219" s="275"/>
      <c r="N219" s="276"/>
      <c r="O219" s="276"/>
      <c r="P219" s="276"/>
      <c r="Q219" s="276"/>
      <c r="R219" s="276"/>
      <c r="S219" s="276"/>
      <c r="T219" s="27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8" t="s">
        <v>138</v>
      </c>
      <c r="AU219" s="278" t="s">
        <v>87</v>
      </c>
      <c r="AV219" s="14" t="s">
        <v>87</v>
      </c>
      <c r="AW219" s="14" t="s">
        <v>34</v>
      </c>
      <c r="AX219" s="14" t="s">
        <v>78</v>
      </c>
      <c r="AY219" s="278" t="s">
        <v>129</v>
      </c>
    </row>
    <row r="220" s="15" customFormat="1">
      <c r="A220" s="15"/>
      <c r="B220" s="279"/>
      <c r="C220" s="280"/>
      <c r="D220" s="259" t="s">
        <v>138</v>
      </c>
      <c r="E220" s="281" t="s">
        <v>1</v>
      </c>
      <c r="F220" s="282" t="s">
        <v>141</v>
      </c>
      <c r="G220" s="280"/>
      <c r="H220" s="283">
        <v>128.80000000000001</v>
      </c>
      <c r="I220" s="284"/>
      <c r="J220" s="280"/>
      <c r="K220" s="280"/>
      <c r="L220" s="285"/>
      <c r="M220" s="286"/>
      <c r="N220" s="287"/>
      <c r="O220" s="287"/>
      <c r="P220" s="287"/>
      <c r="Q220" s="287"/>
      <c r="R220" s="287"/>
      <c r="S220" s="287"/>
      <c r="T220" s="28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9" t="s">
        <v>138</v>
      </c>
      <c r="AU220" s="289" t="s">
        <v>87</v>
      </c>
      <c r="AV220" s="15" t="s">
        <v>136</v>
      </c>
      <c r="AW220" s="15" t="s">
        <v>34</v>
      </c>
      <c r="AX220" s="15" t="s">
        <v>85</v>
      </c>
      <c r="AY220" s="289" t="s">
        <v>129</v>
      </c>
    </row>
    <row r="221" s="2" customFormat="1" ht="16.5" customHeight="1">
      <c r="A221" s="39"/>
      <c r="B221" s="40"/>
      <c r="C221" s="244" t="s">
        <v>248</v>
      </c>
      <c r="D221" s="244" t="s">
        <v>131</v>
      </c>
      <c r="E221" s="245" t="s">
        <v>249</v>
      </c>
      <c r="F221" s="246" t="s">
        <v>250</v>
      </c>
      <c r="G221" s="247" t="s">
        <v>244</v>
      </c>
      <c r="H221" s="248">
        <v>10.800000000000001</v>
      </c>
      <c r="I221" s="249"/>
      <c r="J221" s="250">
        <f>ROUND(I221*H221,2)</f>
        <v>0</v>
      </c>
      <c r="K221" s="246" t="s">
        <v>135</v>
      </c>
      <c r="L221" s="45"/>
      <c r="M221" s="251" t="s">
        <v>1</v>
      </c>
      <c r="N221" s="252" t="s">
        <v>43</v>
      </c>
      <c r="O221" s="92"/>
      <c r="P221" s="253">
        <f>O221*H221</f>
        <v>0</v>
      </c>
      <c r="Q221" s="253">
        <v>0</v>
      </c>
      <c r="R221" s="253">
        <f>Q221*H221</f>
        <v>0</v>
      </c>
      <c r="S221" s="253">
        <v>0</v>
      </c>
      <c r="T221" s="25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5" t="s">
        <v>136</v>
      </c>
      <c r="AT221" s="255" t="s">
        <v>131</v>
      </c>
      <c r="AU221" s="255" t="s">
        <v>87</v>
      </c>
      <c r="AY221" s="18" t="s">
        <v>129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8" t="s">
        <v>85</v>
      </c>
      <c r="BK221" s="256">
        <f>ROUND(I221*H221,2)</f>
        <v>0</v>
      </c>
      <c r="BL221" s="18" t="s">
        <v>136</v>
      </c>
      <c r="BM221" s="255" t="s">
        <v>251</v>
      </c>
    </row>
    <row r="222" s="13" customFormat="1">
      <c r="A222" s="13"/>
      <c r="B222" s="257"/>
      <c r="C222" s="258"/>
      <c r="D222" s="259" t="s">
        <v>138</v>
      </c>
      <c r="E222" s="260" t="s">
        <v>1</v>
      </c>
      <c r="F222" s="261" t="s">
        <v>252</v>
      </c>
      <c r="G222" s="258"/>
      <c r="H222" s="260" t="s">
        <v>1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7" t="s">
        <v>138</v>
      </c>
      <c r="AU222" s="267" t="s">
        <v>87</v>
      </c>
      <c r="AV222" s="13" t="s">
        <v>85</v>
      </c>
      <c r="AW222" s="13" t="s">
        <v>34</v>
      </c>
      <c r="AX222" s="13" t="s">
        <v>78</v>
      </c>
      <c r="AY222" s="267" t="s">
        <v>129</v>
      </c>
    </row>
    <row r="223" s="14" customFormat="1">
      <c r="A223" s="14"/>
      <c r="B223" s="268"/>
      <c r="C223" s="269"/>
      <c r="D223" s="259" t="s">
        <v>138</v>
      </c>
      <c r="E223" s="270" t="s">
        <v>1</v>
      </c>
      <c r="F223" s="271" t="s">
        <v>253</v>
      </c>
      <c r="G223" s="269"/>
      <c r="H223" s="272">
        <v>10.800000000000001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8" t="s">
        <v>138</v>
      </c>
      <c r="AU223" s="278" t="s">
        <v>87</v>
      </c>
      <c r="AV223" s="14" t="s">
        <v>87</v>
      </c>
      <c r="AW223" s="14" t="s">
        <v>34</v>
      </c>
      <c r="AX223" s="14" t="s">
        <v>78</v>
      </c>
      <c r="AY223" s="278" t="s">
        <v>129</v>
      </c>
    </row>
    <row r="224" s="15" customFormat="1">
      <c r="A224" s="15"/>
      <c r="B224" s="279"/>
      <c r="C224" s="280"/>
      <c r="D224" s="259" t="s">
        <v>138</v>
      </c>
      <c r="E224" s="281" t="s">
        <v>1</v>
      </c>
      <c r="F224" s="282" t="s">
        <v>141</v>
      </c>
      <c r="G224" s="280"/>
      <c r="H224" s="283">
        <v>10.800000000000001</v>
      </c>
      <c r="I224" s="284"/>
      <c r="J224" s="280"/>
      <c r="K224" s="280"/>
      <c r="L224" s="285"/>
      <c r="M224" s="286"/>
      <c r="N224" s="287"/>
      <c r="O224" s="287"/>
      <c r="P224" s="287"/>
      <c r="Q224" s="287"/>
      <c r="R224" s="287"/>
      <c r="S224" s="287"/>
      <c r="T224" s="28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9" t="s">
        <v>138</v>
      </c>
      <c r="AU224" s="289" t="s">
        <v>87</v>
      </c>
      <c r="AV224" s="15" t="s">
        <v>136</v>
      </c>
      <c r="AW224" s="15" t="s">
        <v>34</v>
      </c>
      <c r="AX224" s="15" t="s">
        <v>85</v>
      </c>
      <c r="AY224" s="289" t="s">
        <v>129</v>
      </c>
    </row>
    <row r="225" s="2" customFormat="1" ht="16.5" customHeight="1">
      <c r="A225" s="39"/>
      <c r="B225" s="40"/>
      <c r="C225" s="244" t="s">
        <v>254</v>
      </c>
      <c r="D225" s="244" t="s">
        <v>131</v>
      </c>
      <c r="E225" s="245" t="s">
        <v>249</v>
      </c>
      <c r="F225" s="246" t="s">
        <v>250</v>
      </c>
      <c r="G225" s="247" t="s">
        <v>244</v>
      </c>
      <c r="H225" s="248">
        <v>0.11500000000000001</v>
      </c>
      <c r="I225" s="249"/>
      <c r="J225" s="250">
        <f>ROUND(I225*H225,2)</f>
        <v>0</v>
      </c>
      <c r="K225" s="246" t="s">
        <v>135</v>
      </c>
      <c r="L225" s="45"/>
      <c r="M225" s="251" t="s">
        <v>1</v>
      </c>
      <c r="N225" s="252" t="s">
        <v>43</v>
      </c>
      <c r="O225" s="92"/>
      <c r="P225" s="253">
        <f>O225*H225</f>
        <v>0</v>
      </c>
      <c r="Q225" s="253">
        <v>0</v>
      </c>
      <c r="R225" s="253">
        <f>Q225*H225</f>
        <v>0</v>
      </c>
      <c r="S225" s="253">
        <v>0</v>
      </c>
      <c r="T225" s="25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5" t="s">
        <v>136</v>
      </c>
      <c r="AT225" s="255" t="s">
        <v>131</v>
      </c>
      <c r="AU225" s="255" t="s">
        <v>87</v>
      </c>
      <c r="AY225" s="18" t="s">
        <v>129</v>
      </c>
      <c r="BE225" s="256">
        <f>IF(N225="základní",J225,0)</f>
        <v>0</v>
      </c>
      <c r="BF225" s="256">
        <f>IF(N225="snížená",J225,0)</f>
        <v>0</v>
      </c>
      <c r="BG225" s="256">
        <f>IF(N225="zákl. přenesená",J225,0)</f>
        <v>0</v>
      </c>
      <c r="BH225" s="256">
        <f>IF(N225="sníž. přenesená",J225,0)</f>
        <v>0</v>
      </c>
      <c r="BI225" s="256">
        <f>IF(N225="nulová",J225,0)</f>
        <v>0</v>
      </c>
      <c r="BJ225" s="18" t="s">
        <v>85</v>
      </c>
      <c r="BK225" s="256">
        <f>ROUND(I225*H225,2)</f>
        <v>0</v>
      </c>
      <c r="BL225" s="18" t="s">
        <v>136</v>
      </c>
      <c r="BM225" s="255" t="s">
        <v>255</v>
      </c>
    </row>
    <row r="226" s="13" customFormat="1">
      <c r="A226" s="13"/>
      <c r="B226" s="257"/>
      <c r="C226" s="258"/>
      <c r="D226" s="259" t="s">
        <v>138</v>
      </c>
      <c r="E226" s="260" t="s">
        <v>1</v>
      </c>
      <c r="F226" s="261" t="s">
        <v>256</v>
      </c>
      <c r="G226" s="258"/>
      <c r="H226" s="260" t="s">
        <v>1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7" t="s">
        <v>138</v>
      </c>
      <c r="AU226" s="267" t="s">
        <v>87</v>
      </c>
      <c r="AV226" s="13" t="s">
        <v>85</v>
      </c>
      <c r="AW226" s="13" t="s">
        <v>34</v>
      </c>
      <c r="AX226" s="13" t="s">
        <v>78</v>
      </c>
      <c r="AY226" s="267" t="s">
        <v>129</v>
      </c>
    </row>
    <row r="227" s="14" customFormat="1">
      <c r="A227" s="14"/>
      <c r="B227" s="268"/>
      <c r="C227" s="269"/>
      <c r="D227" s="259" t="s">
        <v>138</v>
      </c>
      <c r="E227" s="270" t="s">
        <v>1</v>
      </c>
      <c r="F227" s="271" t="s">
        <v>257</v>
      </c>
      <c r="G227" s="269"/>
      <c r="H227" s="272">
        <v>0.11500000000000001</v>
      </c>
      <c r="I227" s="273"/>
      <c r="J227" s="269"/>
      <c r="K227" s="269"/>
      <c r="L227" s="274"/>
      <c r="M227" s="275"/>
      <c r="N227" s="276"/>
      <c r="O227" s="276"/>
      <c r="P227" s="276"/>
      <c r="Q227" s="276"/>
      <c r="R227" s="276"/>
      <c r="S227" s="276"/>
      <c r="T227" s="27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8" t="s">
        <v>138</v>
      </c>
      <c r="AU227" s="278" t="s">
        <v>87</v>
      </c>
      <c r="AV227" s="14" t="s">
        <v>87</v>
      </c>
      <c r="AW227" s="14" t="s">
        <v>34</v>
      </c>
      <c r="AX227" s="14" t="s">
        <v>78</v>
      </c>
      <c r="AY227" s="278" t="s">
        <v>129</v>
      </c>
    </row>
    <row r="228" s="15" customFormat="1">
      <c r="A228" s="15"/>
      <c r="B228" s="279"/>
      <c r="C228" s="280"/>
      <c r="D228" s="259" t="s">
        <v>138</v>
      </c>
      <c r="E228" s="281" t="s">
        <v>1</v>
      </c>
      <c r="F228" s="282" t="s">
        <v>141</v>
      </c>
      <c r="G228" s="280"/>
      <c r="H228" s="283">
        <v>0.11500000000000001</v>
      </c>
      <c r="I228" s="284"/>
      <c r="J228" s="280"/>
      <c r="K228" s="280"/>
      <c r="L228" s="285"/>
      <c r="M228" s="286"/>
      <c r="N228" s="287"/>
      <c r="O228" s="287"/>
      <c r="P228" s="287"/>
      <c r="Q228" s="287"/>
      <c r="R228" s="287"/>
      <c r="S228" s="287"/>
      <c r="T228" s="28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89" t="s">
        <v>138</v>
      </c>
      <c r="AU228" s="289" t="s">
        <v>87</v>
      </c>
      <c r="AV228" s="15" t="s">
        <v>136</v>
      </c>
      <c r="AW228" s="15" t="s">
        <v>34</v>
      </c>
      <c r="AX228" s="15" t="s">
        <v>85</v>
      </c>
      <c r="AY228" s="289" t="s">
        <v>129</v>
      </c>
    </row>
    <row r="229" s="2" customFormat="1" ht="16.5" customHeight="1">
      <c r="A229" s="39"/>
      <c r="B229" s="40"/>
      <c r="C229" s="244" t="s">
        <v>258</v>
      </c>
      <c r="D229" s="244" t="s">
        <v>131</v>
      </c>
      <c r="E229" s="245" t="s">
        <v>259</v>
      </c>
      <c r="F229" s="246" t="s">
        <v>260</v>
      </c>
      <c r="G229" s="247" t="s">
        <v>244</v>
      </c>
      <c r="H229" s="248">
        <v>10.800000000000001</v>
      </c>
      <c r="I229" s="249"/>
      <c r="J229" s="250">
        <f>ROUND(I229*H229,2)</f>
        <v>0</v>
      </c>
      <c r="K229" s="246" t="s">
        <v>135</v>
      </c>
      <c r="L229" s="45"/>
      <c r="M229" s="251" t="s">
        <v>1</v>
      </c>
      <c r="N229" s="252" t="s">
        <v>43</v>
      </c>
      <c r="O229" s="92"/>
      <c r="P229" s="253">
        <f>O229*H229</f>
        <v>0</v>
      </c>
      <c r="Q229" s="253">
        <v>0</v>
      </c>
      <c r="R229" s="253">
        <f>Q229*H229</f>
        <v>0</v>
      </c>
      <c r="S229" s="253">
        <v>0</v>
      </c>
      <c r="T229" s="25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5" t="s">
        <v>136</v>
      </c>
      <c r="AT229" s="255" t="s">
        <v>131</v>
      </c>
      <c r="AU229" s="255" t="s">
        <v>87</v>
      </c>
      <c r="AY229" s="18" t="s">
        <v>129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8" t="s">
        <v>85</v>
      </c>
      <c r="BK229" s="256">
        <f>ROUND(I229*H229,2)</f>
        <v>0</v>
      </c>
      <c r="BL229" s="18" t="s">
        <v>136</v>
      </c>
      <c r="BM229" s="255" t="s">
        <v>261</v>
      </c>
    </row>
    <row r="230" s="13" customFormat="1">
      <c r="A230" s="13"/>
      <c r="B230" s="257"/>
      <c r="C230" s="258"/>
      <c r="D230" s="259" t="s">
        <v>138</v>
      </c>
      <c r="E230" s="260" t="s">
        <v>1</v>
      </c>
      <c r="F230" s="261" t="s">
        <v>252</v>
      </c>
      <c r="G230" s="258"/>
      <c r="H230" s="260" t="s">
        <v>1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7" t="s">
        <v>138</v>
      </c>
      <c r="AU230" s="267" t="s">
        <v>87</v>
      </c>
      <c r="AV230" s="13" t="s">
        <v>85</v>
      </c>
      <c r="AW230" s="13" t="s">
        <v>34</v>
      </c>
      <c r="AX230" s="13" t="s">
        <v>78</v>
      </c>
      <c r="AY230" s="267" t="s">
        <v>129</v>
      </c>
    </row>
    <row r="231" s="14" customFormat="1">
      <c r="A231" s="14"/>
      <c r="B231" s="268"/>
      <c r="C231" s="269"/>
      <c r="D231" s="259" t="s">
        <v>138</v>
      </c>
      <c r="E231" s="270" t="s">
        <v>1</v>
      </c>
      <c r="F231" s="271" t="s">
        <v>262</v>
      </c>
      <c r="G231" s="269"/>
      <c r="H231" s="272">
        <v>10.800000000000001</v>
      </c>
      <c r="I231" s="273"/>
      <c r="J231" s="269"/>
      <c r="K231" s="269"/>
      <c r="L231" s="274"/>
      <c r="M231" s="275"/>
      <c r="N231" s="276"/>
      <c r="O231" s="276"/>
      <c r="P231" s="276"/>
      <c r="Q231" s="276"/>
      <c r="R231" s="276"/>
      <c r="S231" s="276"/>
      <c r="T231" s="27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8" t="s">
        <v>138</v>
      </c>
      <c r="AU231" s="278" t="s">
        <v>87</v>
      </c>
      <c r="AV231" s="14" t="s">
        <v>87</v>
      </c>
      <c r="AW231" s="14" t="s">
        <v>34</v>
      </c>
      <c r="AX231" s="14" t="s">
        <v>78</v>
      </c>
      <c r="AY231" s="278" t="s">
        <v>129</v>
      </c>
    </row>
    <row r="232" s="15" customFormat="1">
      <c r="A232" s="15"/>
      <c r="B232" s="279"/>
      <c r="C232" s="280"/>
      <c r="D232" s="259" t="s">
        <v>138</v>
      </c>
      <c r="E232" s="281" t="s">
        <v>1</v>
      </c>
      <c r="F232" s="282" t="s">
        <v>141</v>
      </c>
      <c r="G232" s="280"/>
      <c r="H232" s="283">
        <v>10.800000000000001</v>
      </c>
      <c r="I232" s="284"/>
      <c r="J232" s="280"/>
      <c r="K232" s="280"/>
      <c r="L232" s="285"/>
      <c r="M232" s="286"/>
      <c r="N232" s="287"/>
      <c r="O232" s="287"/>
      <c r="P232" s="287"/>
      <c r="Q232" s="287"/>
      <c r="R232" s="287"/>
      <c r="S232" s="287"/>
      <c r="T232" s="28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9" t="s">
        <v>138</v>
      </c>
      <c r="AU232" s="289" t="s">
        <v>87</v>
      </c>
      <c r="AV232" s="15" t="s">
        <v>136</v>
      </c>
      <c r="AW232" s="15" t="s">
        <v>34</v>
      </c>
      <c r="AX232" s="15" t="s">
        <v>85</v>
      </c>
      <c r="AY232" s="289" t="s">
        <v>129</v>
      </c>
    </row>
    <row r="233" s="2" customFormat="1" ht="16.5" customHeight="1">
      <c r="A233" s="39"/>
      <c r="B233" s="40"/>
      <c r="C233" s="244" t="s">
        <v>263</v>
      </c>
      <c r="D233" s="244" t="s">
        <v>131</v>
      </c>
      <c r="E233" s="245" t="s">
        <v>259</v>
      </c>
      <c r="F233" s="246" t="s">
        <v>260</v>
      </c>
      <c r="G233" s="247" t="s">
        <v>244</v>
      </c>
      <c r="H233" s="248">
        <v>1.1519999999999999</v>
      </c>
      <c r="I233" s="249"/>
      <c r="J233" s="250">
        <f>ROUND(I233*H233,2)</f>
        <v>0</v>
      </c>
      <c r="K233" s="246" t="s">
        <v>135</v>
      </c>
      <c r="L233" s="45"/>
      <c r="M233" s="251" t="s">
        <v>1</v>
      </c>
      <c r="N233" s="252" t="s">
        <v>43</v>
      </c>
      <c r="O233" s="92"/>
      <c r="P233" s="253">
        <f>O233*H233</f>
        <v>0</v>
      </c>
      <c r="Q233" s="253">
        <v>0</v>
      </c>
      <c r="R233" s="253">
        <f>Q233*H233</f>
        <v>0</v>
      </c>
      <c r="S233" s="253">
        <v>0</v>
      </c>
      <c r="T233" s="25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5" t="s">
        <v>136</v>
      </c>
      <c r="AT233" s="255" t="s">
        <v>131</v>
      </c>
      <c r="AU233" s="255" t="s">
        <v>87</v>
      </c>
      <c r="AY233" s="18" t="s">
        <v>129</v>
      </c>
      <c r="BE233" s="256">
        <f>IF(N233="základní",J233,0)</f>
        <v>0</v>
      </c>
      <c r="BF233" s="256">
        <f>IF(N233="snížená",J233,0)</f>
        <v>0</v>
      </c>
      <c r="BG233" s="256">
        <f>IF(N233="zákl. přenesená",J233,0)</f>
        <v>0</v>
      </c>
      <c r="BH233" s="256">
        <f>IF(N233="sníž. přenesená",J233,0)</f>
        <v>0</v>
      </c>
      <c r="BI233" s="256">
        <f>IF(N233="nulová",J233,0)</f>
        <v>0</v>
      </c>
      <c r="BJ233" s="18" t="s">
        <v>85</v>
      </c>
      <c r="BK233" s="256">
        <f>ROUND(I233*H233,2)</f>
        <v>0</v>
      </c>
      <c r="BL233" s="18" t="s">
        <v>136</v>
      </c>
      <c r="BM233" s="255" t="s">
        <v>264</v>
      </c>
    </row>
    <row r="234" s="13" customFormat="1">
      <c r="A234" s="13"/>
      <c r="B234" s="257"/>
      <c r="C234" s="258"/>
      <c r="D234" s="259" t="s">
        <v>138</v>
      </c>
      <c r="E234" s="260" t="s">
        <v>1</v>
      </c>
      <c r="F234" s="261" t="s">
        <v>265</v>
      </c>
      <c r="G234" s="258"/>
      <c r="H234" s="260" t="s">
        <v>1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7" t="s">
        <v>138</v>
      </c>
      <c r="AU234" s="267" t="s">
        <v>87</v>
      </c>
      <c r="AV234" s="13" t="s">
        <v>85</v>
      </c>
      <c r="AW234" s="13" t="s">
        <v>34</v>
      </c>
      <c r="AX234" s="13" t="s">
        <v>78</v>
      </c>
      <c r="AY234" s="267" t="s">
        <v>129</v>
      </c>
    </row>
    <row r="235" s="14" customFormat="1">
      <c r="A235" s="14"/>
      <c r="B235" s="268"/>
      <c r="C235" s="269"/>
      <c r="D235" s="259" t="s">
        <v>138</v>
      </c>
      <c r="E235" s="270" t="s">
        <v>1</v>
      </c>
      <c r="F235" s="271" t="s">
        <v>266</v>
      </c>
      <c r="G235" s="269"/>
      <c r="H235" s="272">
        <v>1.1519999999999999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8" t="s">
        <v>138</v>
      </c>
      <c r="AU235" s="278" t="s">
        <v>87</v>
      </c>
      <c r="AV235" s="14" t="s">
        <v>87</v>
      </c>
      <c r="AW235" s="14" t="s">
        <v>34</v>
      </c>
      <c r="AX235" s="14" t="s">
        <v>78</v>
      </c>
      <c r="AY235" s="278" t="s">
        <v>129</v>
      </c>
    </row>
    <row r="236" s="15" customFormat="1">
      <c r="A236" s="15"/>
      <c r="B236" s="279"/>
      <c r="C236" s="280"/>
      <c r="D236" s="259" t="s">
        <v>138</v>
      </c>
      <c r="E236" s="281" t="s">
        <v>1</v>
      </c>
      <c r="F236" s="282" t="s">
        <v>141</v>
      </c>
      <c r="G236" s="280"/>
      <c r="H236" s="283">
        <v>1.1519999999999999</v>
      </c>
      <c r="I236" s="284"/>
      <c r="J236" s="280"/>
      <c r="K236" s="280"/>
      <c r="L236" s="285"/>
      <c r="M236" s="286"/>
      <c r="N236" s="287"/>
      <c r="O236" s="287"/>
      <c r="P236" s="287"/>
      <c r="Q236" s="287"/>
      <c r="R236" s="287"/>
      <c r="S236" s="287"/>
      <c r="T236" s="288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89" t="s">
        <v>138</v>
      </c>
      <c r="AU236" s="289" t="s">
        <v>87</v>
      </c>
      <c r="AV236" s="15" t="s">
        <v>136</v>
      </c>
      <c r="AW236" s="15" t="s">
        <v>34</v>
      </c>
      <c r="AX236" s="15" t="s">
        <v>85</v>
      </c>
      <c r="AY236" s="289" t="s">
        <v>129</v>
      </c>
    </row>
    <row r="237" s="2" customFormat="1" ht="16.5" customHeight="1">
      <c r="A237" s="39"/>
      <c r="B237" s="40"/>
      <c r="C237" s="244" t="s">
        <v>267</v>
      </c>
      <c r="D237" s="244" t="s">
        <v>131</v>
      </c>
      <c r="E237" s="245" t="s">
        <v>268</v>
      </c>
      <c r="F237" s="246" t="s">
        <v>269</v>
      </c>
      <c r="G237" s="247" t="s">
        <v>244</v>
      </c>
      <c r="H237" s="248">
        <v>1.0800000000000001</v>
      </c>
      <c r="I237" s="249"/>
      <c r="J237" s="250">
        <f>ROUND(I237*H237,2)</f>
        <v>0</v>
      </c>
      <c r="K237" s="246" t="s">
        <v>135</v>
      </c>
      <c r="L237" s="45"/>
      <c r="M237" s="251" t="s">
        <v>1</v>
      </c>
      <c r="N237" s="252" t="s">
        <v>43</v>
      </c>
      <c r="O237" s="92"/>
      <c r="P237" s="253">
        <f>O237*H237</f>
        <v>0</v>
      </c>
      <c r="Q237" s="253">
        <v>0</v>
      </c>
      <c r="R237" s="253">
        <f>Q237*H237</f>
        <v>0</v>
      </c>
      <c r="S237" s="253">
        <v>0</v>
      </c>
      <c r="T237" s="25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5" t="s">
        <v>136</v>
      </c>
      <c r="AT237" s="255" t="s">
        <v>131</v>
      </c>
      <c r="AU237" s="255" t="s">
        <v>87</v>
      </c>
      <c r="AY237" s="18" t="s">
        <v>129</v>
      </c>
      <c r="BE237" s="256">
        <f>IF(N237="základní",J237,0)</f>
        <v>0</v>
      </c>
      <c r="BF237" s="256">
        <f>IF(N237="snížená",J237,0)</f>
        <v>0</v>
      </c>
      <c r="BG237" s="256">
        <f>IF(N237="zákl. přenesená",J237,0)</f>
        <v>0</v>
      </c>
      <c r="BH237" s="256">
        <f>IF(N237="sníž. přenesená",J237,0)</f>
        <v>0</v>
      </c>
      <c r="BI237" s="256">
        <f>IF(N237="nulová",J237,0)</f>
        <v>0</v>
      </c>
      <c r="BJ237" s="18" t="s">
        <v>85</v>
      </c>
      <c r="BK237" s="256">
        <f>ROUND(I237*H237,2)</f>
        <v>0</v>
      </c>
      <c r="BL237" s="18" t="s">
        <v>136</v>
      </c>
      <c r="BM237" s="255" t="s">
        <v>270</v>
      </c>
    </row>
    <row r="238" s="13" customFormat="1">
      <c r="A238" s="13"/>
      <c r="B238" s="257"/>
      <c r="C238" s="258"/>
      <c r="D238" s="259" t="s">
        <v>138</v>
      </c>
      <c r="E238" s="260" t="s">
        <v>1</v>
      </c>
      <c r="F238" s="261" t="s">
        <v>271</v>
      </c>
      <c r="G238" s="258"/>
      <c r="H238" s="260" t="s">
        <v>1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7" t="s">
        <v>138</v>
      </c>
      <c r="AU238" s="267" t="s">
        <v>87</v>
      </c>
      <c r="AV238" s="13" t="s">
        <v>85</v>
      </c>
      <c r="AW238" s="13" t="s">
        <v>34</v>
      </c>
      <c r="AX238" s="13" t="s">
        <v>78</v>
      </c>
      <c r="AY238" s="267" t="s">
        <v>129</v>
      </c>
    </row>
    <row r="239" s="14" customFormat="1">
      <c r="A239" s="14"/>
      <c r="B239" s="268"/>
      <c r="C239" s="269"/>
      <c r="D239" s="259" t="s">
        <v>138</v>
      </c>
      <c r="E239" s="270" t="s">
        <v>1</v>
      </c>
      <c r="F239" s="271" t="s">
        <v>272</v>
      </c>
      <c r="G239" s="269"/>
      <c r="H239" s="272">
        <v>1.0800000000000001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8" t="s">
        <v>138</v>
      </c>
      <c r="AU239" s="278" t="s">
        <v>87</v>
      </c>
      <c r="AV239" s="14" t="s">
        <v>87</v>
      </c>
      <c r="AW239" s="14" t="s">
        <v>34</v>
      </c>
      <c r="AX239" s="14" t="s">
        <v>78</v>
      </c>
      <c r="AY239" s="278" t="s">
        <v>129</v>
      </c>
    </row>
    <row r="240" s="15" customFormat="1">
      <c r="A240" s="15"/>
      <c r="B240" s="279"/>
      <c r="C240" s="280"/>
      <c r="D240" s="259" t="s">
        <v>138</v>
      </c>
      <c r="E240" s="281" t="s">
        <v>1</v>
      </c>
      <c r="F240" s="282" t="s">
        <v>141</v>
      </c>
      <c r="G240" s="280"/>
      <c r="H240" s="283">
        <v>1.0800000000000001</v>
      </c>
      <c r="I240" s="284"/>
      <c r="J240" s="280"/>
      <c r="K240" s="280"/>
      <c r="L240" s="285"/>
      <c r="M240" s="286"/>
      <c r="N240" s="287"/>
      <c r="O240" s="287"/>
      <c r="P240" s="287"/>
      <c r="Q240" s="287"/>
      <c r="R240" s="287"/>
      <c r="S240" s="287"/>
      <c r="T240" s="28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9" t="s">
        <v>138</v>
      </c>
      <c r="AU240" s="289" t="s">
        <v>87</v>
      </c>
      <c r="AV240" s="15" t="s">
        <v>136</v>
      </c>
      <c r="AW240" s="15" t="s">
        <v>34</v>
      </c>
      <c r="AX240" s="15" t="s">
        <v>85</v>
      </c>
      <c r="AY240" s="289" t="s">
        <v>129</v>
      </c>
    </row>
    <row r="241" s="2" customFormat="1" ht="16.5" customHeight="1">
      <c r="A241" s="39"/>
      <c r="B241" s="40"/>
      <c r="C241" s="244" t="s">
        <v>273</v>
      </c>
      <c r="D241" s="244" t="s">
        <v>131</v>
      </c>
      <c r="E241" s="245" t="s">
        <v>268</v>
      </c>
      <c r="F241" s="246" t="s">
        <v>269</v>
      </c>
      <c r="G241" s="247" t="s">
        <v>244</v>
      </c>
      <c r="H241" s="248">
        <v>0.11500000000000001</v>
      </c>
      <c r="I241" s="249"/>
      <c r="J241" s="250">
        <f>ROUND(I241*H241,2)</f>
        <v>0</v>
      </c>
      <c r="K241" s="246" t="s">
        <v>135</v>
      </c>
      <c r="L241" s="45"/>
      <c r="M241" s="251" t="s">
        <v>1</v>
      </c>
      <c r="N241" s="252" t="s">
        <v>43</v>
      </c>
      <c r="O241" s="92"/>
      <c r="P241" s="253">
        <f>O241*H241</f>
        <v>0</v>
      </c>
      <c r="Q241" s="253">
        <v>0</v>
      </c>
      <c r="R241" s="253">
        <f>Q241*H241</f>
        <v>0</v>
      </c>
      <c r="S241" s="253">
        <v>0</v>
      </c>
      <c r="T241" s="254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5" t="s">
        <v>136</v>
      </c>
      <c r="AT241" s="255" t="s">
        <v>131</v>
      </c>
      <c r="AU241" s="255" t="s">
        <v>87</v>
      </c>
      <c r="AY241" s="18" t="s">
        <v>129</v>
      </c>
      <c r="BE241" s="256">
        <f>IF(N241="základní",J241,0)</f>
        <v>0</v>
      </c>
      <c r="BF241" s="256">
        <f>IF(N241="snížená",J241,0)</f>
        <v>0</v>
      </c>
      <c r="BG241" s="256">
        <f>IF(N241="zákl. přenesená",J241,0)</f>
        <v>0</v>
      </c>
      <c r="BH241" s="256">
        <f>IF(N241="sníž. přenesená",J241,0)</f>
        <v>0</v>
      </c>
      <c r="BI241" s="256">
        <f>IF(N241="nulová",J241,0)</f>
        <v>0</v>
      </c>
      <c r="BJ241" s="18" t="s">
        <v>85</v>
      </c>
      <c r="BK241" s="256">
        <f>ROUND(I241*H241,2)</f>
        <v>0</v>
      </c>
      <c r="BL241" s="18" t="s">
        <v>136</v>
      </c>
      <c r="BM241" s="255" t="s">
        <v>274</v>
      </c>
    </row>
    <row r="242" s="13" customFormat="1">
      <c r="A242" s="13"/>
      <c r="B242" s="257"/>
      <c r="C242" s="258"/>
      <c r="D242" s="259" t="s">
        <v>138</v>
      </c>
      <c r="E242" s="260" t="s">
        <v>1</v>
      </c>
      <c r="F242" s="261" t="s">
        <v>275</v>
      </c>
      <c r="G242" s="258"/>
      <c r="H242" s="260" t="s">
        <v>1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7" t="s">
        <v>138</v>
      </c>
      <c r="AU242" s="267" t="s">
        <v>87</v>
      </c>
      <c r="AV242" s="13" t="s">
        <v>85</v>
      </c>
      <c r="AW242" s="13" t="s">
        <v>34</v>
      </c>
      <c r="AX242" s="13" t="s">
        <v>78</v>
      </c>
      <c r="AY242" s="267" t="s">
        <v>129</v>
      </c>
    </row>
    <row r="243" s="14" customFormat="1">
      <c r="A243" s="14"/>
      <c r="B243" s="268"/>
      <c r="C243" s="269"/>
      <c r="D243" s="259" t="s">
        <v>138</v>
      </c>
      <c r="E243" s="270" t="s">
        <v>1</v>
      </c>
      <c r="F243" s="271" t="s">
        <v>257</v>
      </c>
      <c r="G243" s="269"/>
      <c r="H243" s="272">
        <v>0.11500000000000001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8" t="s">
        <v>138</v>
      </c>
      <c r="AU243" s="278" t="s">
        <v>87</v>
      </c>
      <c r="AV243" s="14" t="s">
        <v>87</v>
      </c>
      <c r="AW243" s="14" t="s">
        <v>34</v>
      </c>
      <c r="AX243" s="14" t="s">
        <v>78</v>
      </c>
      <c r="AY243" s="278" t="s">
        <v>129</v>
      </c>
    </row>
    <row r="244" s="15" customFormat="1">
      <c r="A244" s="15"/>
      <c r="B244" s="279"/>
      <c r="C244" s="280"/>
      <c r="D244" s="259" t="s">
        <v>138</v>
      </c>
      <c r="E244" s="281" t="s">
        <v>1</v>
      </c>
      <c r="F244" s="282" t="s">
        <v>141</v>
      </c>
      <c r="G244" s="280"/>
      <c r="H244" s="283">
        <v>0.11500000000000001</v>
      </c>
      <c r="I244" s="284"/>
      <c r="J244" s="280"/>
      <c r="K244" s="280"/>
      <c r="L244" s="285"/>
      <c r="M244" s="286"/>
      <c r="N244" s="287"/>
      <c r="O244" s="287"/>
      <c r="P244" s="287"/>
      <c r="Q244" s="287"/>
      <c r="R244" s="287"/>
      <c r="S244" s="287"/>
      <c r="T244" s="288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9" t="s">
        <v>138</v>
      </c>
      <c r="AU244" s="289" t="s">
        <v>87</v>
      </c>
      <c r="AV244" s="15" t="s">
        <v>136</v>
      </c>
      <c r="AW244" s="15" t="s">
        <v>34</v>
      </c>
      <c r="AX244" s="15" t="s">
        <v>85</v>
      </c>
      <c r="AY244" s="289" t="s">
        <v>129</v>
      </c>
    </row>
    <row r="245" s="2" customFormat="1" ht="16.5" customHeight="1">
      <c r="A245" s="39"/>
      <c r="B245" s="40"/>
      <c r="C245" s="244" t="s">
        <v>276</v>
      </c>
      <c r="D245" s="244" t="s">
        <v>131</v>
      </c>
      <c r="E245" s="245" t="s">
        <v>277</v>
      </c>
      <c r="F245" s="246" t="s">
        <v>278</v>
      </c>
      <c r="G245" s="247" t="s">
        <v>244</v>
      </c>
      <c r="H245" s="248">
        <v>5.7130000000000001</v>
      </c>
      <c r="I245" s="249"/>
      <c r="J245" s="250">
        <f>ROUND(I245*H245,2)</f>
        <v>0</v>
      </c>
      <c r="K245" s="246" t="s">
        <v>135</v>
      </c>
      <c r="L245" s="45"/>
      <c r="M245" s="251" t="s">
        <v>1</v>
      </c>
      <c r="N245" s="252" t="s">
        <v>43</v>
      </c>
      <c r="O245" s="92"/>
      <c r="P245" s="253">
        <f>O245*H245</f>
        <v>0</v>
      </c>
      <c r="Q245" s="253">
        <v>0</v>
      </c>
      <c r="R245" s="253">
        <f>Q245*H245</f>
        <v>0</v>
      </c>
      <c r="S245" s="253">
        <v>0</v>
      </c>
      <c r="T245" s="25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5" t="s">
        <v>136</v>
      </c>
      <c r="AT245" s="255" t="s">
        <v>131</v>
      </c>
      <c r="AU245" s="255" t="s">
        <v>87</v>
      </c>
      <c r="AY245" s="18" t="s">
        <v>129</v>
      </c>
      <c r="BE245" s="256">
        <f>IF(N245="základní",J245,0)</f>
        <v>0</v>
      </c>
      <c r="BF245" s="256">
        <f>IF(N245="snížená",J245,0)</f>
        <v>0</v>
      </c>
      <c r="BG245" s="256">
        <f>IF(N245="zákl. přenesená",J245,0)</f>
        <v>0</v>
      </c>
      <c r="BH245" s="256">
        <f>IF(N245="sníž. přenesená",J245,0)</f>
        <v>0</v>
      </c>
      <c r="BI245" s="256">
        <f>IF(N245="nulová",J245,0)</f>
        <v>0</v>
      </c>
      <c r="BJ245" s="18" t="s">
        <v>85</v>
      </c>
      <c r="BK245" s="256">
        <f>ROUND(I245*H245,2)</f>
        <v>0</v>
      </c>
      <c r="BL245" s="18" t="s">
        <v>136</v>
      </c>
      <c r="BM245" s="255" t="s">
        <v>279</v>
      </c>
    </row>
    <row r="246" s="13" customFormat="1">
      <c r="A246" s="13"/>
      <c r="B246" s="257"/>
      <c r="C246" s="258"/>
      <c r="D246" s="259" t="s">
        <v>138</v>
      </c>
      <c r="E246" s="260" t="s">
        <v>1</v>
      </c>
      <c r="F246" s="261" t="s">
        <v>280</v>
      </c>
      <c r="G246" s="258"/>
      <c r="H246" s="260" t="s">
        <v>1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7" t="s">
        <v>138</v>
      </c>
      <c r="AU246" s="267" t="s">
        <v>87</v>
      </c>
      <c r="AV246" s="13" t="s">
        <v>85</v>
      </c>
      <c r="AW246" s="13" t="s">
        <v>34</v>
      </c>
      <c r="AX246" s="13" t="s">
        <v>78</v>
      </c>
      <c r="AY246" s="267" t="s">
        <v>129</v>
      </c>
    </row>
    <row r="247" s="14" customFormat="1">
      <c r="A247" s="14"/>
      <c r="B247" s="268"/>
      <c r="C247" s="269"/>
      <c r="D247" s="259" t="s">
        <v>138</v>
      </c>
      <c r="E247" s="270" t="s">
        <v>1</v>
      </c>
      <c r="F247" s="271" t="s">
        <v>281</v>
      </c>
      <c r="G247" s="269"/>
      <c r="H247" s="272">
        <v>5.7130000000000001</v>
      </c>
      <c r="I247" s="273"/>
      <c r="J247" s="269"/>
      <c r="K247" s="269"/>
      <c r="L247" s="274"/>
      <c r="M247" s="275"/>
      <c r="N247" s="276"/>
      <c r="O247" s="276"/>
      <c r="P247" s="276"/>
      <c r="Q247" s="276"/>
      <c r="R247" s="276"/>
      <c r="S247" s="276"/>
      <c r="T247" s="27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8" t="s">
        <v>138</v>
      </c>
      <c r="AU247" s="278" t="s">
        <v>87</v>
      </c>
      <c r="AV247" s="14" t="s">
        <v>87</v>
      </c>
      <c r="AW247" s="14" t="s">
        <v>34</v>
      </c>
      <c r="AX247" s="14" t="s">
        <v>78</v>
      </c>
      <c r="AY247" s="278" t="s">
        <v>129</v>
      </c>
    </row>
    <row r="248" s="15" customFormat="1">
      <c r="A248" s="15"/>
      <c r="B248" s="279"/>
      <c r="C248" s="280"/>
      <c r="D248" s="259" t="s">
        <v>138</v>
      </c>
      <c r="E248" s="281" t="s">
        <v>1</v>
      </c>
      <c r="F248" s="282" t="s">
        <v>141</v>
      </c>
      <c r="G248" s="280"/>
      <c r="H248" s="283">
        <v>5.7130000000000001</v>
      </c>
      <c r="I248" s="284"/>
      <c r="J248" s="280"/>
      <c r="K248" s="280"/>
      <c r="L248" s="285"/>
      <c r="M248" s="286"/>
      <c r="N248" s="287"/>
      <c r="O248" s="287"/>
      <c r="P248" s="287"/>
      <c r="Q248" s="287"/>
      <c r="R248" s="287"/>
      <c r="S248" s="287"/>
      <c r="T248" s="28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9" t="s">
        <v>138</v>
      </c>
      <c r="AU248" s="289" t="s">
        <v>87</v>
      </c>
      <c r="AV248" s="15" t="s">
        <v>136</v>
      </c>
      <c r="AW248" s="15" t="s">
        <v>34</v>
      </c>
      <c r="AX248" s="15" t="s">
        <v>85</v>
      </c>
      <c r="AY248" s="289" t="s">
        <v>129</v>
      </c>
    </row>
    <row r="249" s="2" customFormat="1" ht="16.5" customHeight="1">
      <c r="A249" s="39"/>
      <c r="B249" s="40"/>
      <c r="C249" s="244" t="s">
        <v>140</v>
      </c>
      <c r="D249" s="244" t="s">
        <v>131</v>
      </c>
      <c r="E249" s="245" t="s">
        <v>277</v>
      </c>
      <c r="F249" s="246" t="s">
        <v>278</v>
      </c>
      <c r="G249" s="247" t="s">
        <v>244</v>
      </c>
      <c r="H249" s="248">
        <v>1.1519999999999999</v>
      </c>
      <c r="I249" s="249"/>
      <c r="J249" s="250">
        <f>ROUND(I249*H249,2)</f>
        <v>0</v>
      </c>
      <c r="K249" s="246" t="s">
        <v>135</v>
      </c>
      <c r="L249" s="45"/>
      <c r="M249" s="251" t="s">
        <v>1</v>
      </c>
      <c r="N249" s="252" t="s">
        <v>43</v>
      </c>
      <c r="O249" s="92"/>
      <c r="P249" s="253">
        <f>O249*H249</f>
        <v>0</v>
      </c>
      <c r="Q249" s="253">
        <v>0</v>
      </c>
      <c r="R249" s="253">
        <f>Q249*H249</f>
        <v>0</v>
      </c>
      <c r="S249" s="253">
        <v>0</v>
      </c>
      <c r="T249" s="25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55" t="s">
        <v>136</v>
      </c>
      <c r="AT249" s="255" t="s">
        <v>131</v>
      </c>
      <c r="AU249" s="255" t="s">
        <v>87</v>
      </c>
      <c r="AY249" s="18" t="s">
        <v>129</v>
      </c>
      <c r="BE249" s="256">
        <f>IF(N249="základní",J249,0)</f>
        <v>0</v>
      </c>
      <c r="BF249" s="256">
        <f>IF(N249="snížená",J249,0)</f>
        <v>0</v>
      </c>
      <c r="BG249" s="256">
        <f>IF(N249="zákl. přenesená",J249,0)</f>
        <v>0</v>
      </c>
      <c r="BH249" s="256">
        <f>IF(N249="sníž. přenesená",J249,0)</f>
        <v>0</v>
      </c>
      <c r="BI249" s="256">
        <f>IF(N249="nulová",J249,0)</f>
        <v>0</v>
      </c>
      <c r="BJ249" s="18" t="s">
        <v>85</v>
      </c>
      <c r="BK249" s="256">
        <f>ROUND(I249*H249,2)</f>
        <v>0</v>
      </c>
      <c r="BL249" s="18" t="s">
        <v>136</v>
      </c>
      <c r="BM249" s="255" t="s">
        <v>282</v>
      </c>
    </row>
    <row r="250" s="13" customFormat="1">
      <c r="A250" s="13"/>
      <c r="B250" s="257"/>
      <c r="C250" s="258"/>
      <c r="D250" s="259" t="s">
        <v>138</v>
      </c>
      <c r="E250" s="260" t="s">
        <v>1</v>
      </c>
      <c r="F250" s="261" t="s">
        <v>283</v>
      </c>
      <c r="G250" s="258"/>
      <c r="H250" s="260" t="s">
        <v>1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7" t="s">
        <v>138</v>
      </c>
      <c r="AU250" s="267" t="s">
        <v>87</v>
      </c>
      <c r="AV250" s="13" t="s">
        <v>85</v>
      </c>
      <c r="AW250" s="13" t="s">
        <v>34</v>
      </c>
      <c r="AX250" s="13" t="s">
        <v>78</v>
      </c>
      <c r="AY250" s="267" t="s">
        <v>129</v>
      </c>
    </row>
    <row r="251" s="14" customFormat="1">
      <c r="A251" s="14"/>
      <c r="B251" s="268"/>
      <c r="C251" s="269"/>
      <c r="D251" s="259" t="s">
        <v>138</v>
      </c>
      <c r="E251" s="270" t="s">
        <v>1</v>
      </c>
      <c r="F251" s="271" t="s">
        <v>266</v>
      </c>
      <c r="G251" s="269"/>
      <c r="H251" s="272">
        <v>1.1519999999999999</v>
      </c>
      <c r="I251" s="273"/>
      <c r="J251" s="269"/>
      <c r="K251" s="269"/>
      <c r="L251" s="274"/>
      <c r="M251" s="275"/>
      <c r="N251" s="276"/>
      <c r="O251" s="276"/>
      <c r="P251" s="276"/>
      <c r="Q251" s="276"/>
      <c r="R251" s="276"/>
      <c r="S251" s="276"/>
      <c r="T251" s="27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8" t="s">
        <v>138</v>
      </c>
      <c r="AU251" s="278" t="s">
        <v>87</v>
      </c>
      <c r="AV251" s="14" t="s">
        <v>87</v>
      </c>
      <c r="AW251" s="14" t="s">
        <v>34</v>
      </c>
      <c r="AX251" s="14" t="s">
        <v>78</v>
      </c>
      <c r="AY251" s="278" t="s">
        <v>129</v>
      </c>
    </row>
    <row r="252" s="15" customFormat="1">
      <c r="A252" s="15"/>
      <c r="B252" s="279"/>
      <c r="C252" s="280"/>
      <c r="D252" s="259" t="s">
        <v>138</v>
      </c>
      <c r="E252" s="281" t="s">
        <v>1</v>
      </c>
      <c r="F252" s="282" t="s">
        <v>141</v>
      </c>
      <c r="G252" s="280"/>
      <c r="H252" s="283">
        <v>1.1519999999999999</v>
      </c>
      <c r="I252" s="284"/>
      <c r="J252" s="280"/>
      <c r="K252" s="280"/>
      <c r="L252" s="285"/>
      <c r="M252" s="286"/>
      <c r="N252" s="287"/>
      <c r="O252" s="287"/>
      <c r="P252" s="287"/>
      <c r="Q252" s="287"/>
      <c r="R252" s="287"/>
      <c r="S252" s="287"/>
      <c r="T252" s="288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9" t="s">
        <v>138</v>
      </c>
      <c r="AU252" s="289" t="s">
        <v>87</v>
      </c>
      <c r="AV252" s="15" t="s">
        <v>136</v>
      </c>
      <c r="AW252" s="15" t="s">
        <v>34</v>
      </c>
      <c r="AX252" s="15" t="s">
        <v>85</v>
      </c>
      <c r="AY252" s="289" t="s">
        <v>129</v>
      </c>
    </row>
    <row r="253" s="2" customFormat="1" ht="16.5" customHeight="1">
      <c r="A253" s="39"/>
      <c r="B253" s="40"/>
      <c r="C253" s="244" t="s">
        <v>284</v>
      </c>
      <c r="D253" s="244" t="s">
        <v>131</v>
      </c>
      <c r="E253" s="245" t="s">
        <v>285</v>
      </c>
      <c r="F253" s="246" t="s">
        <v>286</v>
      </c>
      <c r="G253" s="247" t="s">
        <v>244</v>
      </c>
      <c r="H253" s="248">
        <v>5.7130000000000001</v>
      </c>
      <c r="I253" s="249"/>
      <c r="J253" s="250">
        <f>ROUND(I253*H253,2)</f>
        <v>0</v>
      </c>
      <c r="K253" s="246" t="s">
        <v>135</v>
      </c>
      <c r="L253" s="45"/>
      <c r="M253" s="251" t="s">
        <v>1</v>
      </c>
      <c r="N253" s="252" t="s">
        <v>43</v>
      </c>
      <c r="O253" s="92"/>
      <c r="P253" s="253">
        <f>O253*H253</f>
        <v>0</v>
      </c>
      <c r="Q253" s="253">
        <v>0</v>
      </c>
      <c r="R253" s="253">
        <f>Q253*H253</f>
        <v>0</v>
      </c>
      <c r="S253" s="253">
        <v>0</v>
      </c>
      <c r="T253" s="25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5" t="s">
        <v>136</v>
      </c>
      <c r="AT253" s="255" t="s">
        <v>131</v>
      </c>
      <c r="AU253" s="255" t="s">
        <v>87</v>
      </c>
      <c r="AY253" s="18" t="s">
        <v>129</v>
      </c>
      <c r="BE253" s="256">
        <f>IF(N253="základní",J253,0)</f>
        <v>0</v>
      </c>
      <c r="BF253" s="256">
        <f>IF(N253="snížená",J253,0)</f>
        <v>0</v>
      </c>
      <c r="BG253" s="256">
        <f>IF(N253="zákl. přenesená",J253,0)</f>
        <v>0</v>
      </c>
      <c r="BH253" s="256">
        <f>IF(N253="sníž. přenesená",J253,0)</f>
        <v>0</v>
      </c>
      <c r="BI253" s="256">
        <f>IF(N253="nulová",J253,0)</f>
        <v>0</v>
      </c>
      <c r="BJ253" s="18" t="s">
        <v>85</v>
      </c>
      <c r="BK253" s="256">
        <f>ROUND(I253*H253,2)</f>
        <v>0</v>
      </c>
      <c r="BL253" s="18" t="s">
        <v>136</v>
      </c>
      <c r="BM253" s="255" t="s">
        <v>287</v>
      </c>
    </row>
    <row r="254" s="13" customFormat="1">
      <c r="A254" s="13"/>
      <c r="B254" s="257"/>
      <c r="C254" s="258"/>
      <c r="D254" s="259" t="s">
        <v>138</v>
      </c>
      <c r="E254" s="260" t="s">
        <v>1</v>
      </c>
      <c r="F254" s="261" t="s">
        <v>288</v>
      </c>
      <c r="G254" s="258"/>
      <c r="H254" s="260" t="s">
        <v>1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7" t="s">
        <v>138</v>
      </c>
      <c r="AU254" s="267" t="s">
        <v>87</v>
      </c>
      <c r="AV254" s="13" t="s">
        <v>85</v>
      </c>
      <c r="AW254" s="13" t="s">
        <v>34</v>
      </c>
      <c r="AX254" s="13" t="s">
        <v>78</v>
      </c>
      <c r="AY254" s="267" t="s">
        <v>129</v>
      </c>
    </row>
    <row r="255" s="14" customFormat="1">
      <c r="A255" s="14"/>
      <c r="B255" s="268"/>
      <c r="C255" s="269"/>
      <c r="D255" s="259" t="s">
        <v>138</v>
      </c>
      <c r="E255" s="270" t="s">
        <v>1</v>
      </c>
      <c r="F255" s="271" t="s">
        <v>281</v>
      </c>
      <c r="G255" s="269"/>
      <c r="H255" s="272">
        <v>5.7130000000000001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8" t="s">
        <v>138</v>
      </c>
      <c r="AU255" s="278" t="s">
        <v>87</v>
      </c>
      <c r="AV255" s="14" t="s">
        <v>87</v>
      </c>
      <c r="AW255" s="14" t="s">
        <v>34</v>
      </c>
      <c r="AX255" s="14" t="s">
        <v>78</v>
      </c>
      <c r="AY255" s="278" t="s">
        <v>129</v>
      </c>
    </row>
    <row r="256" s="15" customFormat="1">
      <c r="A256" s="15"/>
      <c r="B256" s="279"/>
      <c r="C256" s="280"/>
      <c r="D256" s="259" t="s">
        <v>138</v>
      </c>
      <c r="E256" s="281" t="s">
        <v>1</v>
      </c>
      <c r="F256" s="282" t="s">
        <v>141</v>
      </c>
      <c r="G256" s="280"/>
      <c r="H256" s="283">
        <v>5.7130000000000001</v>
      </c>
      <c r="I256" s="284"/>
      <c r="J256" s="280"/>
      <c r="K256" s="280"/>
      <c r="L256" s="285"/>
      <c r="M256" s="286"/>
      <c r="N256" s="287"/>
      <c r="O256" s="287"/>
      <c r="P256" s="287"/>
      <c r="Q256" s="287"/>
      <c r="R256" s="287"/>
      <c r="S256" s="287"/>
      <c r="T256" s="28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9" t="s">
        <v>138</v>
      </c>
      <c r="AU256" s="289" t="s">
        <v>87</v>
      </c>
      <c r="AV256" s="15" t="s">
        <v>136</v>
      </c>
      <c r="AW256" s="15" t="s">
        <v>34</v>
      </c>
      <c r="AX256" s="15" t="s">
        <v>85</v>
      </c>
      <c r="AY256" s="289" t="s">
        <v>129</v>
      </c>
    </row>
    <row r="257" s="2" customFormat="1" ht="16.5" customHeight="1">
      <c r="A257" s="39"/>
      <c r="B257" s="40"/>
      <c r="C257" s="244" t="s">
        <v>289</v>
      </c>
      <c r="D257" s="244" t="s">
        <v>131</v>
      </c>
      <c r="E257" s="245" t="s">
        <v>285</v>
      </c>
      <c r="F257" s="246" t="s">
        <v>286</v>
      </c>
      <c r="G257" s="247" t="s">
        <v>244</v>
      </c>
      <c r="H257" s="248">
        <v>1.1519999999999999</v>
      </c>
      <c r="I257" s="249"/>
      <c r="J257" s="250">
        <f>ROUND(I257*H257,2)</f>
        <v>0</v>
      </c>
      <c r="K257" s="246" t="s">
        <v>135</v>
      </c>
      <c r="L257" s="45"/>
      <c r="M257" s="251" t="s">
        <v>1</v>
      </c>
      <c r="N257" s="252" t="s">
        <v>43</v>
      </c>
      <c r="O257" s="92"/>
      <c r="P257" s="253">
        <f>O257*H257</f>
        <v>0</v>
      </c>
      <c r="Q257" s="253">
        <v>0</v>
      </c>
      <c r="R257" s="253">
        <f>Q257*H257</f>
        <v>0</v>
      </c>
      <c r="S257" s="253">
        <v>0</v>
      </c>
      <c r="T257" s="25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5" t="s">
        <v>136</v>
      </c>
      <c r="AT257" s="255" t="s">
        <v>131</v>
      </c>
      <c r="AU257" s="255" t="s">
        <v>87</v>
      </c>
      <c r="AY257" s="18" t="s">
        <v>129</v>
      </c>
      <c r="BE257" s="256">
        <f>IF(N257="základní",J257,0)</f>
        <v>0</v>
      </c>
      <c r="BF257" s="256">
        <f>IF(N257="snížená",J257,0)</f>
        <v>0</v>
      </c>
      <c r="BG257" s="256">
        <f>IF(N257="zákl. přenesená",J257,0)</f>
        <v>0</v>
      </c>
      <c r="BH257" s="256">
        <f>IF(N257="sníž. přenesená",J257,0)</f>
        <v>0</v>
      </c>
      <c r="BI257" s="256">
        <f>IF(N257="nulová",J257,0)</f>
        <v>0</v>
      </c>
      <c r="BJ257" s="18" t="s">
        <v>85</v>
      </c>
      <c r="BK257" s="256">
        <f>ROUND(I257*H257,2)</f>
        <v>0</v>
      </c>
      <c r="BL257" s="18" t="s">
        <v>136</v>
      </c>
      <c r="BM257" s="255" t="s">
        <v>290</v>
      </c>
    </row>
    <row r="258" s="13" customFormat="1">
      <c r="A258" s="13"/>
      <c r="B258" s="257"/>
      <c r="C258" s="258"/>
      <c r="D258" s="259" t="s">
        <v>138</v>
      </c>
      <c r="E258" s="260" t="s">
        <v>1</v>
      </c>
      <c r="F258" s="261" t="s">
        <v>283</v>
      </c>
      <c r="G258" s="258"/>
      <c r="H258" s="260" t="s">
        <v>1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7" t="s">
        <v>138</v>
      </c>
      <c r="AU258" s="267" t="s">
        <v>87</v>
      </c>
      <c r="AV258" s="13" t="s">
        <v>85</v>
      </c>
      <c r="AW258" s="13" t="s">
        <v>34</v>
      </c>
      <c r="AX258" s="13" t="s">
        <v>78</v>
      </c>
      <c r="AY258" s="267" t="s">
        <v>129</v>
      </c>
    </row>
    <row r="259" s="14" customFormat="1">
      <c r="A259" s="14"/>
      <c r="B259" s="268"/>
      <c r="C259" s="269"/>
      <c r="D259" s="259" t="s">
        <v>138</v>
      </c>
      <c r="E259" s="270" t="s">
        <v>1</v>
      </c>
      <c r="F259" s="271" t="s">
        <v>266</v>
      </c>
      <c r="G259" s="269"/>
      <c r="H259" s="272">
        <v>1.1519999999999999</v>
      </c>
      <c r="I259" s="273"/>
      <c r="J259" s="269"/>
      <c r="K259" s="269"/>
      <c r="L259" s="274"/>
      <c r="M259" s="275"/>
      <c r="N259" s="276"/>
      <c r="O259" s="276"/>
      <c r="P259" s="276"/>
      <c r="Q259" s="276"/>
      <c r="R259" s="276"/>
      <c r="S259" s="276"/>
      <c r="T259" s="27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8" t="s">
        <v>138</v>
      </c>
      <c r="AU259" s="278" t="s">
        <v>87</v>
      </c>
      <c r="AV259" s="14" t="s">
        <v>87</v>
      </c>
      <c r="AW259" s="14" t="s">
        <v>34</v>
      </c>
      <c r="AX259" s="14" t="s">
        <v>78</v>
      </c>
      <c r="AY259" s="278" t="s">
        <v>129</v>
      </c>
    </row>
    <row r="260" s="15" customFormat="1">
      <c r="A260" s="15"/>
      <c r="B260" s="279"/>
      <c r="C260" s="280"/>
      <c r="D260" s="259" t="s">
        <v>138</v>
      </c>
      <c r="E260" s="281" t="s">
        <v>1</v>
      </c>
      <c r="F260" s="282" t="s">
        <v>141</v>
      </c>
      <c r="G260" s="280"/>
      <c r="H260" s="283">
        <v>1.1519999999999999</v>
      </c>
      <c r="I260" s="284"/>
      <c r="J260" s="280"/>
      <c r="K260" s="280"/>
      <c r="L260" s="285"/>
      <c r="M260" s="286"/>
      <c r="N260" s="287"/>
      <c r="O260" s="287"/>
      <c r="P260" s="287"/>
      <c r="Q260" s="287"/>
      <c r="R260" s="287"/>
      <c r="S260" s="287"/>
      <c r="T260" s="28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9" t="s">
        <v>138</v>
      </c>
      <c r="AU260" s="289" t="s">
        <v>87</v>
      </c>
      <c r="AV260" s="15" t="s">
        <v>136</v>
      </c>
      <c r="AW260" s="15" t="s">
        <v>34</v>
      </c>
      <c r="AX260" s="15" t="s">
        <v>85</v>
      </c>
      <c r="AY260" s="289" t="s">
        <v>129</v>
      </c>
    </row>
    <row r="261" s="2" customFormat="1" ht="16.5" customHeight="1">
      <c r="A261" s="39"/>
      <c r="B261" s="40"/>
      <c r="C261" s="244" t="s">
        <v>291</v>
      </c>
      <c r="D261" s="244" t="s">
        <v>131</v>
      </c>
      <c r="E261" s="245" t="s">
        <v>292</v>
      </c>
      <c r="F261" s="246" t="s">
        <v>293</v>
      </c>
      <c r="G261" s="247" t="s">
        <v>294</v>
      </c>
      <c r="H261" s="248">
        <v>10.284000000000001</v>
      </c>
      <c r="I261" s="249"/>
      <c r="J261" s="250">
        <f>ROUND(I261*H261,2)</f>
        <v>0</v>
      </c>
      <c r="K261" s="246" t="s">
        <v>135</v>
      </c>
      <c r="L261" s="45"/>
      <c r="M261" s="251" t="s">
        <v>1</v>
      </c>
      <c r="N261" s="252" t="s">
        <v>43</v>
      </c>
      <c r="O261" s="92"/>
      <c r="P261" s="253">
        <f>O261*H261</f>
        <v>0</v>
      </c>
      <c r="Q261" s="253">
        <v>0</v>
      </c>
      <c r="R261" s="253">
        <f>Q261*H261</f>
        <v>0</v>
      </c>
      <c r="S261" s="253">
        <v>0</v>
      </c>
      <c r="T261" s="25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5" t="s">
        <v>136</v>
      </c>
      <c r="AT261" s="255" t="s">
        <v>131</v>
      </c>
      <c r="AU261" s="255" t="s">
        <v>87</v>
      </c>
      <c r="AY261" s="18" t="s">
        <v>129</v>
      </c>
      <c r="BE261" s="256">
        <f>IF(N261="základní",J261,0)</f>
        <v>0</v>
      </c>
      <c r="BF261" s="256">
        <f>IF(N261="snížená",J261,0)</f>
        <v>0</v>
      </c>
      <c r="BG261" s="256">
        <f>IF(N261="zákl. přenesená",J261,0)</f>
        <v>0</v>
      </c>
      <c r="BH261" s="256">
        <f>IF(N261="sníž. přenesená",J261,0)</f>
        <v>0</v>
      </c>
      <c r="BI261" s="256">
        <f>IF(N261="nulová",J261,0)</f>
        <v>0</v>
      </c>
      <c r="BJ261" s="18" t="s">
        <v>85</v>
      </c>
      <c r="BK261" s="256">
        <f>ROUND(I261*H261,2)</f>
        <v>0</v>
      </c>
      <c r="BL261" s="18" t="s">
        <v>136</v>
      </c>
      <c r="BM261" s="255" t="s">
        <v>295</v>
      </c>
    </row>
    <row r="262" s="13" customFormat="1">
      <c r="A262" s="13"/>
      <c r="B262" s="257"/>
      <c r="C262" s="258"/>
      <c r="D262" s="259" t="s">
        <v>138</v>
      </c>
      <c r="E262" s="260" t="s">
        <v>1</v>
      </c>
      <c r="F262" s="261" t="s">
        <v>252</v>
      </c>
      <c r="G262" s="258"/>
      <c r="H262" s="260" t="s">
        <v>1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7" t="s">
        <v>138</v>
      </c>
      <c r="AU262" s="267" t="s">
        <v>87</v>
      </c>
      <c r="AV262" s="13" t="s">
        <v>85</v>
      </c>
      <c r="AW262" s="13" t="s">
        <v>34</v>
      </c>
      <c r="AX262" s="13" t="s">
        <v>78</v>
      </c>
      <c r="AY262" s="267" t="s">
        <v>129</v>
      </c>
    </row>
    <row r="263" s="14" customFormat="1">
      <c r="A263" s="14"/>
      <c r="B263" s="268"/>
      <c r="C263" s="269"/>
      <c r="D263" s="259" t="s">
        <v>138</v>
      </c>
      <c r="E263" s="270" t="s">
        <v>1</v>
      </c>
      <c r="F263" s="271" t="s">
        <v>296</v>
      </c>
      <c r="G263" s="269"/>
      <c r="H263" s="272">
        <v>10.284000000000001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8" t="s">
        <v>138</v>
      </c>
      <c r="AU263" s="278" t="s">
        <v>87</v>
      </c>
      <c r="AV263" s="14" t="s">
        <v>87</v>
      </c>
      <c r="AW263" s="14" t="s">
        <v>34</v>
      </c>
      <c r="AX263" s="14" t="s">
        <v>78</v>
      </c>
      <c r="AY263" s="278" t="s">
        <v>129</v>
      </c>
    </row>
    <row r="264" s="15" customFormat="1">
      <c r="A264" s="15"/>
      <c r="B264" s="279"/>
      <c r="C264" s="280"/>
      <c r="D264" s="259" t="s">
        <v>138</v>
      </c>
      <c r="E264" s="281" t="s">
        <v>1</v>
      </c>
      <c r="F264" s="282" t="s">
        <v>141</v>
      </c>
      <c r="G264" s="280"/>
      <c r="H264" s="283">
        <v>10.284000000000001</v>
      </c>
      <c r="I264" s="284"/>
      <c r="J264" s="280"/>
      <c r="K264" s="280"/>
      <c r="L264" s="285"/>
      <c r="M264" s="286"/>
      <c r="N264" s="287"/>
      <c r="O264" s="287"/>
      <c r="P264" s="287"/>
      <c r="Q264" s="287"/>
      <c r="R264" s="287"/>
      <c r="S264" s="287"/>
      <c r="T264" s="28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89" t="s">
        <v>138</v>
      </c>
      <c r="AU264" s="289" t="s">
        <v>87</v>
      </c>
      <c r="AV264" s="15" t="s">
        <v>136</v>
      </c>
      <c r="AW264" s="15" t="s">
        <v>34</v>
      </c>
      <c r="AX264" s="15" t="s">
        <v>85</v>
      </c>
      <c r="AY264" s="289" t="s">
        <v>129</v>
      </c>
    </row>
    <row r="265" s="2" customFormat="1" ht="16.5" customHeight="1">
      <c r="A265" s="39"/>
      <c r="B265" s="40"/>
      <c r="C265" s="244" t="s">
        <v>297</v>
      </c>
      <c r="D265" s="244" t="s">
        <v>131</v>
      </c>
      <c r="E265" s="245" t="s">
        <v>292</v>
      </c>
      <c r="F265" s="246" t="s">
        <v>293</v>
      </c>
      <c r="G265" s="247" t="s">
        <v>294</v>
      </c>
      <c r="H265" s="248">
        <v>2.0739999999999998</v>
      </c>
      <c r="I265" s="249"/>
      <c r="J265" s="250">
        <f>ROUND(I265*H265,2)</f>
        <v>0</v>
      </c>
      <c r="K265" s="246" t="s">
        <v>135</v>
      </c>
      <c r="L265" s="45"/>
      <c r="M265" s="251" t="s">
        <v>1</v>
      </c>
      <c r="N265" s="252" t="s">
        <v>43</v>
      </c>
      <c r="O265" s="92"/>
      <c r="P265" s="253">
        <f>O265*H265</f>
        <v>0</v>
      </c>
      <c r="Q265" s="253">
        <v>0</v>
      </c>
      <c r="R265" s="253">
        <f>Q265*H265</f>
        <v>0</v>
      </c>
      <c r="S265" s="253">
        <v>0</v>
      </c>
      <c r="T265" s="25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5" t="s">
        <v>136</v>
      </c>
      <c r="AT265" s="255" t="s">
        <v>131</v>
      </c>
      <c r="AU265" s="255" t="s">
        <v>87</v>
      </c>
      <c r="AY265" s="18" t="s">
        <v>129</v>
      </c>
      <c r="BE265" s="256">
        <f>IF(N265="základní",J265,0)</f>
        <v>0</v>
      </c>
      <c r="BF265" s="256">
        <f>IF(N265="snížená",J265,0)</f>
        <v>0</v>
      </c>
      <c r="BG265" s="256">
        <f>IF(N265="zákl. přenesená",J265,0)</f>
        <v>0</v>
      </c>
      <c r="BH265" s="256">
        <f>IF(N265="sníž. přenesená",J265,0)</f>
        <v>0</v>
      </c>
      <c r="BI265" s="256">
        <f>IF(N265="nulová",J265,0)</f>
        <v>0</v>
      </c>
      <c r="BJ265" s="18" t="s">
        <v>85</v>
      </c>
      <c r="BK265" s="256">
        <f>ROUND(I265*H265,2)</f>
        <v>0</v>
      </c>
      <c r="BL265" s="18" t="s">
        <v>136</v>
      </c>
      <c r="BM265" s="255" t="s">
        <v>298</v>
      </c>
    </row>
    <row r="266" s="13" customFormat="1">
      <c r="A266" s="13"/>
      <c r="B266" s="257"/>
      <c r="C266" s="258"/>
      <c r="D266" s="259" t="s">
        <v>138</v>
      </c>
      <c r="E266" s="260" t="s">
        <v>1</v>
      </c>
      <c r="F266" s="261" t="s">
        <v>283</v>
      </c>
      <c r="G266" s="258"/>
      <c r="H266" s="260" t="s">
        <v>1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7" t="s">
        <v>138</v>
      </c>
      <c r="AU266" s="267" t="s">
        <v>87</v>
      </c>
      <c r="AV266" s="13" t="s">
        <v>85</v>
      </c>
      <c r="AW266" s="13" t="s">
        <v>34</v>
      </c>
      <c r="AX266" s="13" t="s">
        <v>78</v>
      </c>
      <c r="AY266" s="267" t="s">
        <v>129</v>
      </c>
    </row>
    <row r="267" s="14" customFormat="1">
      <c r="A267" s="14"/>
      <c r="B267" s="268"/>
      <c r="C267" s="269"/>
      <c r="D267" s="259" t="s">
        <v>138</v>
      </c>
      <c r="E267" s="270" t="s">
        <v>1</v>
      </c>
      <c r="F267" s="271" t="s">
        <v>299</v>
      </c>
      <c r="G267" s="269"/>
      <c r="H267" s="272">
        <v>2.0739999999999998</v>
      </c>
      <c r="I267" s="273"/>
      <c r="J267" s="269"/>
      <c r="K267" s="269"/>
      <c r="L267" s="274"/>
      <c r="M267" s="275"/>
      <c r="N267" s="276"/>
      <c r="O267" s="276"/>
      <c r="P267" s="276"/>
      <c r="Q267" s="276"/>
      <c r="R267" s="276"/>
      <c r="S267" s="276"/>
      <c r="T267" s="27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8" t="s">
        <v>138</v>
      </c>
      <c r="AU267" s="278" t="s">
        <v>87</v>
      </c>
      <c r="AV267" s="14" t="s">
        <v>87</v>
      </c>
      <c r="AW267" s="14" t="s">
        <v>34</v>
      </c>
      <c r="AX267" s="14" t="s">
        <v>78</v>
      </c>
      <c r="AY267" s="278" t="s">
        <v>129</v>
      </c>
    </row>
    <row r="268" s="15" customFormat="1">
      <c r="A268" s="15"/>
      <c r="B268" s="279"/>
      <c r="C268" s="280"/>
      <c r="D268" s="259" t="s">
        <v>138</v>
      </c>
      <c r="E268" s="281" t="s">
        <v>1</v>
      </c>
      <c r="F268" s="282" t="s">
        <v>141</v>
      </c>
      <c r="G268" s="280"/>
      <c r="H268" s="283">
        <v>2.0739999999999998</v>
      </c>
      <c r="I268" s="284"/>
      <c r="J268" s="280"/>
      <c r="K268" s="280"/>
      <c r="L268" s="285"/>
      <c r="M268" s="286"/>
      <c r="N268" s="287"/>
      <c r="O268" s="287"/>
      <c r="P268" s="287"/>
      <c r="Q268" s="287"/>
      <c r="R268" s="287"/>
      <c r="S268" s="287"/>
      <c r="T268" s="28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9" t="s">
        <v>138</v>
      </c>
      <c r="AU268" s="289" t="s">
        <v>87</v>
      </c>
      <c r="AV268" s="15" t="s">
        <v>136</v>
      </c>
      <c r="AW268" s="15" t="s">
        <v>34</v>
      </c>
      <c r="AX268" s="15" t="s">
        <v>85</v>
      </c>
      <c r="AY268" s="289" t="s">
        <v>129</v>
      </c>
    </row>
    <row r="269" s="2" customFormat="1" ht="16.5" customHeight="1">
      <c r="A269" s="39"/>
      <c r="B269" s="40"/>
      <c r="C269" s="244" t="s">
        <v>300</v>
      </c>
      <c r="D269" s="244" t="s">
        <v>131</v>
      </c>
      <c r="E269" s="245" t="s">
        <v>301</v>
      </c>
      <c r="F269" s="246" t="s">
        <v>302</v>
      </c>
      <c r="G269" s="247" t="s">
        <v>244</v>
      </c>
      <c r="H269" s="248">
        <v>5.0869999999999997</v>
      </c>
      <c r="I269" s="249"/>
      <c r="J269" s="250">
        <f>ROUND(I269*H269,2)</f>
        <v>0</v>
      </c>
      <c r="K269" s="246" t="s">
        <v>135</v>
      </c>
      <c r="L269" s="45"/>
      <c r="M269" s="251" t="s">
        <v>1</v>
      </c>
      <c r="N269" s="252" t="s">
        <v>43</v>
      </c>
      <c r="O269" s="92"/>
      <c r="P269" s="253">
        <f>O269*H269</f>
        <v>0</v>
      </c>
      <c r="Q269" s="253">
        <v>0</v>
      </c>
      <c r="R269" s="253">
        <f>Q269*H269</f>
        <v>0</v>
      </c>
      <c r="S269" s="253">
        <v>0</v>
      </c>
      <c r="T269" s="25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55" t="s">
        <v>136</v>
      </c>
      <c r="AT269" s="255" t="s">
        <v>131</v>
      </c>
      <c r="AU269" s="255" t="s">
        <v>87</v>
      </c>
      <c r="AY269" s="18" t="s">
        <v>129</v>
      </c>
      <c r="BE269" s="256">
        <f>IF(N269="základní",J269,0)</f>
        <v>0</v>
      </c>
      <c r="BF269" s="256">
        <f>IF(N269="snížená",J269,0)</f>
        <v>0</v>
      </c>
      <c r="BG269" s="256">
        <f>IF(N269="zákl. přenesená",J269,0)</f>
        <v>0</v>
      </c>
      <c r="BH269" s="256">
        <f>IF(N269="sníž. přenesená",J269,0)</f>
        <v>0</v>
      </c>
      <c r="BI269" s="256">
        <f>IF(N269="nulová",J269,0)</f>
        <v>0</v>
      </c>
      <c r="BJ269" s="18" t="s">
        <v>85</v>
      </c>
      <c r="BK269" s="256">
        <f>ROUND(I269*H269,2)</f>
        <v>0</v>
      </c>
      <c r="BL269" s="18" t="s">
        <v>136</v>
      </c>
      <c r="BM269" s="255" t="s">
        <v>303</v>
      </c>
    </row>
    <row r="270" s="13" customFormat="1">
      <c r="A270" s="13"/>
      <c r="B270" s="257"/>
      <c r="C270" s="258"/>
      <c r="D270" s="259" t="s">
        <v>138</v>
      </c>
      <c r="E270" s="260" t="s">
        <v>1</v>
      </c>
      <c r="F270" s="261" t="s">
        <v>304</v>
      </c>
      <c r="G270" s="258"/>
      <c r="H270" s="260" t="s">
        <v>1</v>
      </c>
      <c r="I270" s="262"/>
      <c r="J270" s="258"/>
      <c r="K270" s="258"/>
      <c r="L270" s="263"/>
      <c r="M270" s="264"/>
      <c r="N270" s="265"/>
      <c r="O270" s="265"/>
      <c r="P270" s="265"/>
      <c r="Q270" s="265"/>
      <c r="R270" s="265"/>
      <c r="S270" s="265"/>
      <c r="T270" s="26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7" t="s">
        <v>138</v>
      </c>
      <c r="AU270" s="267" t="s">
        <v>87</v>
      </c>
      <c r="AV270" s="13" t="s">
        <v>85</v>
      </c>
      <c r="AW270" s="13" t="s">
        <v>34</v>
      </c>
      <c r="AX270" s="13" t="s">
        <v>78</v>
      </c>
      <c r="AY270" s="267" t="s">
        <v>129</v>
      </c>
    </row>
    <row r="271" s="14" customFormat="1">
      <c r="A271" s="14"/>
      <c r="B271" s="268"/>
      <c r="C271" s="269"/>
      <c r="D271" s="259" t="s">
        <v>138</v>
      </c>
      <c r="E271" s="270" t="s">
        <v>1</v>
      </c>
      <c r="F271" s="271" t="s">
        <v>305</v>
      </c>
      <c r="G271" s="269"/>
      <c r="H271" s="272">
        <v>5.0869999999999997</v>
      </c>
      <c r="I271" s="273"/>
      <c r="J271" s="269"/>
      <c r="K271" s="269"/>
      <c r="L271" s="274"/>
      <c r="M271" s="275"/>
      <c r="N271" s="276"/>
      <c r="O271" s="276"/>
      <c r="P271" s="276"/>
      <c r="Q271" s="276"/>
      <c r="R271" s="276"/>
      <c r="S271" s="276"/>
      <c r="T271" s="27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8" t="s">
        <v>138</v>
      </c>
      <c r="AU271" s="278" t="s">
        <v>87</v>
      </c>
      <c r="AV271" s="14" t="s">
        <v>87</v>
      </c>
      <c r="AW271" s="14" t="s">
        <v>34</v>
      </c>
      <c r="AX271" s="14" t="s">
        <v>78</v>
      </c>
      <c r="AY271" s="278" t="s">
        <v>129</v>
      </c>
    </row>
    <row r="272" s="15" customFormat="1">
      <c r="A272" s="15"/>
      <c r="B272" s="279"/>
      <c r="C272" s="280"/>
      <c r="D272" s="259" t="s">
        <v>138</v>
      </c>
      <c r="E272" s="281" t="s">
        <v>1</v>
      </c>
      <c r="F272" s="282" t="s">
        <v>141</v>
      </c>
      <c r="G272" s="280"/>
      <c r="H272" s="283">
        <v>5.0869999999999997</v>
      </c>
      <c r="I272" s="284"/>
      <c r="J272" s="280"/>
      <c r="K272" s="280"/>
      <c r="L272" s="285"/>
      <c r="M272" s="286"/>
      <c r="N272" s="287"/>
      <c r="O272" s="287"/>
      <c r="P272" s="287"/>
      <c r="Q272" s="287"/>
      <c r="R272" s="287"/>
      <c r="S272" s="287"/>
      <c r="T272" s="28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9" t="s">
        <v>138</v>
      </c>
      <c r="AU272" s="289" t="s">
        <v>87</v>
      </c>
      <c r="AV272" s="15" t="s">
        <v>136</v>
      </c>
      <c r="AW272" s="15" t="s">
        <v>34</v>
      </c>
      <c r="AX272" s="15" t="s">
        <v>85</v>
      </c>
      <c r="AY272" s="289" t="s">
        <v>129</v>
      </c>
    </row>
    <row r="273" s="2" customFormat="1" ht="16.5" customHeight="1">
      <c r="A273" s="39"/>
      <c r="B273" s="40"/>
      <c r="C273" s="244" t="s">
        <v>306</v>
      </c>
      <c r="D273" s="244" t="s">
        <v>131</v>
      </c>
      <c r="E273" s="245" t="s">
        <v>307</v>
      </c>
      <c r="F273" s="246" t="s">
        <v>308</v>
      </c>
      <c r="G273" s="247" t="s">
        <v>244</v>
      </c>
      <c r="H273" s="248">
        <v>4.5519999999999996</v>
      </c>
      <c r="I273" s="249"/>
      <c r="J273" s="250">
        <f>ROUND(I273*H273,2)</f>
        <v>0</v>
      </c>
      <c r="K273" s="246" t="s">
        <v>135</v>
      </c>
      <c r="L273" s="45"/>
      <c r="M273" s="251" t="s">
        <v>1</v>
      </c>
      <c r="N273" s="252" t="s">
        <v>43</v>
      </c>
      <c r="O273" s="92"/>
      <c r="P273" s="253">
        <f>O273*H273</f>
        <v>0</v>
      </c>
      <c r="Q273" s="253">
        <v>0</v>
      </c>
      <c r="R273" s="253">
        <f>Q273*H273</f>
        <v>0</v>
      </c>
      <c r="S273" s="253">
        <v>0</v>
      </c>
      <c r="T273" s="25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5" t="s">
        <v>136</v>
      </c>
      <c r="AT273" s="255" t="s">
        <v>131</v>
      </c>
      <c r="AU273" s="255" t="s">
        <v>87</v>
      </c>
      <c r="AY273" s="18" t="s">
        <v>129</v>
      </c>
      <c r="BE273" s="256">
        <f>IF(N273="základní",J273,0)</f>
        <v>0</v>
      </c>
      <c r="BF273" s="256">
        <f>IF(N273="snížená",J273,0)</f>
        <v>0</v>
      </c>
      <c r="BG273" s="256">
        <f>IF(N273="zákl. přenesená",J273,0)</f>
        <v>0</v>
      </c>
      <c r="BH273" s="256">
        <f>IF(N273="sníž. přenesená",J273,0)</f>
        <v>0</v>
      </c>
      <c r="BI273" s="256">
        <f>IF(N273="nulová",J273,0)</f>
        <v>0</v>
      </c>
      <c r="BJ273" s="18" t="s">
        <v>85</v>
      </c>
      <c r="BK273" s="256">
        <f>ROUND(I273*H273,2)</f>
        <v>0</v>
      </c>
      <c r="BL273" s="18" t="s">
        <v>136</v>
      </c>
      <c r="BM273" s="255" t="s">
        <v>309</v>
      </c>
    </row>
    <row r="274" s="13" customFormat="1">
      <c r="A274" s="13"/>
      <c r="B274" s="257"/>
      <c r="C274" s="258"/>
      <c r="D274" s="259" t="s">
        <v>138</v>
      </c>
      <c r="E274" s="260" t="s">
        <v>1</v>
      </c>
      <c r="F274" s="261" t="s">
        <v>310</v>
      </c>
      <c r="G274" s="258"/>
      <c r="H274" s="260" t="s">
        <v>1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7" t="s">
        <v>138</v>
      </c>
      <c r="AU274" s="267" t="s">
        <v>87</v>
      </c>
      <c r="AV274" s="13" t="s">
        <v>85</v>
      </c>
      <c r="AW274" s="13" t="s">
        <v>34</v>
      </c>
      <c r="AX274" s="13" t="s">
        <v>78</v>
      </c>
      <c r="AY274" s="267" t="s">
        <v>129</v>
      </c>
    </row>
    <row r="275" s="14" customFormat="1">
      <c r="A275" s="14"/>
      <c r="B275" s="268"/>
      <c r="C275" s="269"/>
      <c r="D275" s="259" t="s">
        <v>138</v>
      </c>
      <c r="E275" s="270" t="s">
        <v>1</v>
      </c>
      <c r="F275" s="271" t="s">
        <v>311</v>
      </c>
      <c r="G275" s="269"/>
      <c r="H275" s="272">
        <v>4.5519999999999996</v>
      </c>
      <c r="I275" s="273"/>
      <c r="J275" s="269"/>
      <c r="K275" s="269"/>
      <c r="L275" s="274"/>
      <c r="M275" s="275"/>
      <c r="N275" s="276"/>
      <c r="O275" s="276"/>
      <c r="P275" s="276"/>
      <c r="Q275" s="276"/>
      <c r="R275" s="276"/>
      <c r="S275" s="276"/>
      <c r="T275" s="27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8" t="s">
        <v>138</v>
      </c>
      <c r="AU275" s="278" t="s">
        <v>87</v>
      </c>
      <c r="AV275" s="14" t="s">
        <v>87</v>
      </c>
      <c r="AW275" s="14" t="s">
        <v>34</v>
      </c>
      <c r="AX275" s="14" t="s">
        <v>78</v>
      </c>
      <c r="AY275" s="278" t="s">
        <v>129</v>
      </c>
    </row>
    <row r="276" s="15" customFormat="1">
      <c r="A276" s="15"/>
      <c r="B276" s="279"/>
      <c r="C276" s="280"/>
      <c r="D276" s="259" t="s">
        <v>138</v>
      </c>
      <c r="E276" s="281" t="s">
        <v>1</v>
      </c>
      <c r="F276" s="282" t="s">
        <v>141</v>
      </c>
      <c r="G276" s="280"/>
      <c r="H276" s="283">
        <v>4.5519999999999996</v>
      </c>
      <c r="I276" s="284"/>
      <c r="J276" s="280"/>
      <c r="K276" s="280"/>
      <c r="L276" s="285"/>
      <c r="M276" s="286"/>
      <c r="N276" s="287"/>
      <c r="O276" s="287"/>
      <c r="P276" s="287"/>
      <c r="Q276" s="287"/>
      <c r="R276" s="287"/>
      <c r="S276" s="287"/>
      <c r="T276" s="28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9" t="s">
        <v>138</v>
      </c>
      <c r="AU276" s="289" t="s">
        <v>87</v>
      </c>
      <c r="AV276" s="15" t="s">
        <v>136</v>
      </c>
      <c r="AW276" s="15" t="s">
        <v>34</v>
      </c>
      <c r="AX276" s="15" t="s">
        <v>85</v>
      </c>
      <c r="AY276" s="289" t="s">
        <v>129</v>
      </c>
    </row>
    <row r="277" s="2" customFormat="1" ht="16.5" customHeight="1">
      <c r="A277" s="39"/>
      <c r="B277" s="40"/>
      <c r="C277" s="301" t="s">
        <v>312</v>
      </c>
      <c r="D277" s="301" t="s">
        <v>313</v>
      </c>
      <c r="E277" s="302" t="s">
        <v>314</v>
      </c>
      <c r="F277" s="303" t="s">
        <v>315</v>
      </c>
      <c r="G277" s="304" t="s">
        <v>244</v>
      </c>
      <c r="H277" s="305">
        <v>4.5519999999999996</v>
      </c>
      <c r="I277" s="306"/>
      <c r="J277" s="307">
        <f>ROUND(I277*H277,2)</f>
        <v>0</v>
      </c>
      <c r="K277" s="303" t="s">
        <v>1</v>
      </c>
      <c r="L277" s="308"/>
      <c r="M277" s="309" t="s">
        <v>1</v>
      </c>
      <c r="N277" s="310" t="s">
        <v>43</v>
      </c>
      <c r="O277" s="92"/>
      <c r="P277" s="253">
        <f>O277*H277</f>
        <v>0</v>
      </c>
      <c r="Q277" s="253">
        <v>0</v>
      </c>
      <c r="R277" s="253">
        <f>Q277*H277</f>
        <v>0</v>
      </c>
      <c r="S277" s="253">
        <v>0</v>
      </c>
      <c r="T277" s="25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5" t="s">
        <v>172</v>
      </c>
      <c r="AT277" s="255" t="s">
        <v>313</v>
      </c>
      <c r="AU277" s="255" t="s">
        <v>87</v>
      </c>
      <c r="AY277" s="18" t="s">
        <v>129</v>
      </c>
      <c r="BE277" s="256">
        <f>IF(N277="základní",J277,0)</f>
        <v>0</v>
      </c>
      <c r="BF277" s="256">
        <f>IF(N277="snížená",J277,0)</f>
        <v>0</v>
      </c>
      <c r="BG277" s="256">
        <f>IF(N277="zákl. přenesená",J277,0)</f>
        <v>0</v>
      </c>
      <c r="BH277" s="256">
        <f>IF(N277="sníž. přenesená",J277,0)</f>
        <v>0</v>
      </c>
      <c r="BI277" s="256">
        <f>IF(N277="nulová",J277,0)</f>
        <v>0</v>
      </c>
      <c r="BJ277" s="18" t="s">
        <v>85</v>
      </c>
      <c r="BK277" s="256">
        <f>ROUND(I277*H277,2)</f>
        <v>0</v>
      </c>
      <c r="BL277" s="18" t="s">
        <v>136</v>
      </c>
      <c r="BM277" s="255" t="s">
        <v>316</v>
      </c>
    </row>
    <row r="278" s="13" customFormat="1">
      <c r="A278" s="13"/>
      <c r="B278" s="257"/>
      <c r="C278" s="258"/>
      <c r="D278" s="259" t="s">
        <v>138</v>
      </c>
      <c r="E278" s="260" t="s">
        <v>1</v>
      </c>
      <c r="F278" s="261" t="s">
        <v>317</v>
      </c>
      <c r="G278" s="258"/>
      <c r="H278" s="260" t="s">
        <v>1</v>
      </c>
      <c r="I278" s="262"/>
      <c r="J278" s="258"/>
      <c r="K278" s="258"/>
      <c r="L278" s="263"/>
      <c r="M278" s="264"/>
      <c r="N278" s="265"/>
      <c r="O278" s="265"/>
      <c r="P278" s="265"/>
      <c r="Q278" s="265"/>
      <c r="R278" s="265"/>
      <c r="S278" s="265"/>
      <c r="T278" s="26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7" t="s">
        <v>138</v>
      </c>
      <c r="AU278" s="267" t="s">
        <v>87</v>
      </c>
      <c r="AV278" s="13" t="s">
        <v>85</v>
      </c>
      <c r="AW278" s="13" t="s">
        <v>34</v>
      </c>
      <c r="AX278" s="13" t="s">
        <v>78</v>
      </c>
      <c r="AY278" s="267" t="s">
        <v>129</v>
      </c>
    </row>
    <row r="279" s="14" customFormat="1">
      <c r="A279" s="14"/>
      <c r="B279" s="268"/>
      <c r="C279" s="269"/>
      <c r="D279" s="259" t="s">
        <v>138</v>
      </c>
      <c r="E279" s="270" t="s">
        <v>1</v>
      </c>
      <c r="F279" s="271" t="s">
        <v>311</v>
      </c>
      <c r="G279" s="269"/>
      <c r="H279" s="272">
        <v>4.5519999999999996</v>
      </c>
      <c r="I279" s="273"/>
      <c r="J279" s="269"/>
      <c r="K279" s="269"/>
      <c r="L279" s="274"/>
      <c r="M279" s="275"/>
      <c r="N279" s="276"/>
      <c r="O279" s="276"/>
      <c r="P279" s="276"/>
      <c r="Q279" s="276"/>
      <c r="R279" s="276"/>
      <c r="S279" s="276"/>
      <c r="T279" s="27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8" t="s">
        <v>138</v>
      </c>
      <c r="AU279" s="278" t="s">
        <v>87</v>
      </c>
      <c r="AV279" s="14" t="s">
        <v>87</v>
      </c>
      <c r="AW279" s="14" t="s">
        <v>34</v>
      </c>
      <c r="AX279" s="14" t="s">
        <v>78</v>
      </c>
      <c r="AY279" s="278" t="s">
        <v>129</v>
      </c>
    </row>
    <row r="280" s="15" customFormat="1">
      <c r="A280" s="15"/>
      <c r="B280" s="279"/>
      <c r="C280" s="280"/>
      <c r="D280" s="259" t="s">
        <v>138</v>
      </c>
      <c r="E280" s="281" t="s">
        <v>1</v>
      </c>
      <c r="F280" s="282" t="s">
        <v>141</v>
      </c>
      <c r="G280" s="280"/>
      <c r="H280" s="283">
        <v>4.5519999999999996</v>
      </c>
      <c r="I280" s="284"/>
      <c r="J280" s="280"/>
      <c r="K280" s="280"/>
      <c r="L280" s="285"/>
      <c r="M280" s="286"/>
      <c r="N280" s="287"/>
      <c r="O280" s="287"/>
      <c r="P280" s="287"/>
      <c r="Q280" s="287"/>
      <c r="R280" s="287"/>
      <c r="S280" s="287"/>
      <c r="T280" s="28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9" t="s">
        <v>138</v>
      </c>
      <c r="AU280" s="289" t="s">
        <v>87</v>
      </c>
      <c r="AV280" s="15" t="s">
        <v>136</v>
      </c>
      <c r="AW280" s="15" t="s">
        <v>34</v>
      </c>
      <c r="AX280" s="15" t="s">
        <v>85</v>
      </c>
      <c r="AY280" s="289" t="s">
        <v>129</v>
      </c>
    </row>
    <row r="281" s="12" customFormat="1" ht="22.8" customHeight="1">
      <c r="A281" s="12"/>
      <c r="B281" s="228"/>
      <c r="C281" s="229"/>
      <c r="D281" s="230" t="s">
        <v>77</v>
      </c>
      <c r="E281" s="242" t="s">
        <v>87</v>
      </c>
      <c r="F281" s="242" t="s">
        <v>318</v>
      </c>
      <c r="G281" s="229"/>
      <c r="H281" s="229"/>
      <c r="I281" s="232"/>
      <c r="J281" s="243">
        <f>BK281</f>
        <v>0</v>
      </c>
      <c r="K281" s="229"/>
      <c r="L281" s="234"/>
      <c r="M281" s="235"/>
      <c r="N281" s="236"/>
      <c r="O281" s="236"/>
      <c r="P281" s="237">
        <f>SUM(P282:P289)</f>
        <v>0</v>
      </c>
      <c r="Q281" s="236"/>
      <c r="R281" s="237">
        <f>SUM(R282:R289)</f>
        <v>2.8511884799999998</v>
      </c>
      <c r="S281" s="236"/>
      <c r="T281" s="238">
        <f>SUM(T282:T289)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39" t="s">
        <v>85</v>
      </c>
      <c r="AT281" s="240" t="s">
        <v>77</v>
      </c>
      <c r="AU281" s="240" t="s">
        <v>85</v>
      </c>
      <c r="AY281" s="239" t="s">
        <v>129</v>
      </c>
      <c r="BK281" s="241">
        <f>SUM(BK282:BK289)</f>
        <v>0</v>
      </c>
    </row>
    <row r="282" s="2" customFormat="1" ht="16.5" customHeight="1">
      <c r="A282" s="39"/>
      <c r="B282" s="40"/>
      <c r="C282" s="244" t="s">
        <v>319</v>
      </c>
      <c r="D282" s="244" t="s">
        <v>131</v>
      </c>
      <c r="E282" s="245" t="s">
        <v>320</v>
      </c>
      <c r="F282" s="246" t="s">
        <v>321</v>
      </c>
      <c r="G282" s="247" t="s">
        <v>244</v>
      </c>
      <c r="H282" s="248">
        <v>1.1519999999999999</v>
      </c>
      <c r="I282" s="249"/>
      <c r="J282" s="250">
        <f>ROUND(I282*H282,2)</f>
        <v>0</v>
      </c>
      <c r="K282" s="246" t="s">
        <v>135</v>
      </c>
      <c r="L282" s="45"/>
      <c r="M282" s="251" t="s">
        <v>1</v>
      </c>
      <c r="N282" s="252" t="s">
        <v>43</v>
      </c>
      <c r="O282" s="92"/>
      <c r="P282" s="253">
        <f>O282*H282</f>
        <v>0</v>
      </c>
      <c r="Q282" s="253">
        <v>2.45329</v>
      </c>
      <c r="R282" s="253">
        <f>Q282*H282</f>
        <v>2.8261900799999999</v>
      </c>
      <c r="S282" s="253">
        <v>0</v>
      </c>
      <c r="T282" s="254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55" t="s">
        <v>136</v>
      </c>
      <c r="AT282" s="255" t="s">
        <v>131</v>
      </c>
      <c r="AU282" s="255" t="s">
        <v>87</v>
      </c>
      <c r="AY282" s="18" t="s">
        <v>129</v>
      </c>
      <c r="BE282" s="256">
        <f>IF(N282="základní",J282,0)</f>
        <v>0</v>
      </c>
      <c r="BF282" s="256">
        <f>IF(N282="snížená",J282,0)</f>
        <v>0</v>
      </c>
      <c r="BG282" s="256">
        <f>IF(N282="zákl. přenesená",J282,0)</f>
        <v>0</v>
      </c>
      <c r="BH282" s="256">
        <f>IF(N282="sníž. přenesená",J282,0)</f>
        <v>0</v>
      </c>
      <c r="BI282" s="256">
        <f>IF(N282="nulová",J282,0)</f>
        <v>0</v>
      </c>
      <c r="BJ282" s="18" t="s">
        <v>85</v>
      </c>
      <c r="BK282" s="256">
        <f>ROUND(I282*H282,2)</f>
        <v>0</v>
      </c>
      <c r="BL282" s="18" t="s">
        <v>136</v>
      </c>
      <c r="BM282" s="255" t="s">
        <v>322</v>
      </c>
    </row>
    <row r="283" s="13" customFormat="1">
      <c r="A283" s="13"/>
      <c r="B283" s="257"/>
      <c r="C283" s="258"/>
      <c r="D283" s="259" t="s">
        <v>138</v>
      </c>
      <c r="E283" s="260" t="s">
        <v>1</v>
      </c>
      <c r="F283" s="261" t="s">
        <v>323</v>
      </c>
      <c r="G283" s="258"/>
      <c r="H283" s="260" t="s">
        <v>1</v>
      </c>
      <c r="I283" s="262"/>
      <c r="J283" s="258"/>
      <c r="K283" s="258"/>
      <c r="L283" s="263"/>
      <c r="M283" s="264"/>
      <c r="N283" s="265"/>
      <c r="O283" s="265"/>
      <c r="P283" s="265"/>
      <c r="Q283" s="265"/>
      <c r="R283" s="265"/>
      <c r="S283" s="265"/>
      <c r="T283" s="26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7" t="s">
        <v>138</v>
      </c>
      <c r="AU283" s="267" t="s">
        <v>87</v>
      </c>
      <c r="AV283" s="13" t="s">
        <v>85</v>
      </c>
      <c r="AW283" s="13" t="s">
        <v>34</v>
      </c>
      <c r="AX283" s="13" t="s">
        <v>78</v>
      </c>
      <c r="AY283" s="267" t="s">
        <v>129</v>
      </c>
    </row>
    <row r="284" s="14" customFormat="1">
      <c r="A284" s="14"/>
      <c r="B284" s="268"/>
      <c r="C284" s="269"/>
      <c r="D284" s="259" t="s">
        <v>138</v>
      </c>
      <c r="E284" s="270" t="s">
        <v>1</v>
      </c>
      <c r="F284" s="271" t="s">
        <v>266</v>
      </c>
      <c r="G284" s="269"/>
      <c r="H284" s="272">
        <v>1.1519999999999999</v>
      </c>
      <c r="I284" s="273"/>
      <c r="J284" s="269"/>
      <c r="K284" s="269"/>
      <c r="L284" s="274"/>
      <c r="M284" s="275"/>
      <c r="N284" s="276"/>
      <c r="O284" s="276"/>
      <c r="P284" s="276"/>
      <c r="Q284" s="276"/>
      <c r="R284" s="276"/>
      <c r="S284" s="276"/>
      <c r="T284" s="27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8" t="s">
        <v>138</v>
      </c>
      <c r="AU284" s="278" t="s">
        <v>87</v>
      </c>
      <c r="AV284" s="14" t="s">
        <v>87</v>
      </c>
      <c r="AW284" s="14" t="s">
        <v>34</v>
      </c>
      <c r="AX284" s="14" t="s">
        <v>78</v>
      </c>
      <c r="AY284" s="278" t="s">
        <v>129</v>
      </c>
    </row>
    <row r="285" s="15" customFormat="1">
      <c r="A285" s="15"/>
      <c r="B285" s="279"/>
      <c r="C285" s="280"/>
      <c r="D285" s="259" t="s">
        <v>138</v>
      </c>
      <c r="E285" s="281" t="s">
        <v>1</v>
      </c>
      <c r="F285" s="282" t="s">
        <v>141</v>
      </c>
      <c r="G285" s="280"/>
      <c r="H285" s="283">
        <v>1.1519999999999999</v>
      </c>
      <c r="I285" s="284"/>
      <c r="J285" s="280"/>
      <c r="K285" s="280"/>
      <c r="L285" s="285"/>
      <c r="M285" s="286"/>
      <c r="N285" s="287"/>
      <c r="O285" s="287"/>
      <c r="P285" s="287"/>
      <c r="Q285" s="287"/>
      <c r="R285" s="287"/>
      <c r="S285" s="287"/>
      <c r="T285" s="288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9" t="s">
        <v>138</v>
      </c>
      <c r="AU285" s="289" t="s">
        <v>87</v>
      </c>
      <c r="AV285" s="15" t="s">
        <v>136</v>
      </c>
      <c r="AW285" s="15" t="s">
        <v>34</v>
      </c>
      <c r="AX285" s="15" t="s">
        <v>85</v>
      </c>
      <c r="AY285" s="289" t="s">
        <v>129</v>
      </c>
    </row>
    <row r="286" s="2" customFormat="1" ht="16.5" customHeight="1">
      <c r="A286" s="39"/>
      <c r="B286" s="40"/>
      <c r="C286" s="244" t="s">
        <v>324</v>
      </c>
      <c r="D286" s="244" t="s">
        <v>131</v>
      </c>
      <c r="E286" s="245" t="s">
        <v>325</v>
      </c>
      <c r="F286" s="246" t="s">
        <v>326</v>
      </c>
      <c r="G286" s="247" t="s">
        <v>327</v>
      </c>
      <c r="H286" s="248">
        <v>11.52</v>
      </c>
      <c r="I286" s="249"/>
      <c r="J286" s="250">
        <f>ROUND(I286*H286,2)</f>
        <v>0</v>
      </c>
      <c r="K286" s="246" t="s">
        <v>135</v>
      </c>
      <c r="L286" s="45"/>
      <c r="M286" s="251" t="s">
        <v>1</v>
      </c>
      <c r="N286" s="252" t="s">
        <v>43</v>
      </c>
      <c r="O286" s="92"/>
      <c r="P286" s="253">
        <f>O286*H286</f>
        <v>0</v>
      </c>
      <c r="Q286" s="253">
        <v>0.0021700000000000001</v>
      </c>
      <c r="R286" s="253">
        <f>Q286*H286</f>
        <v>0.0249984</v>
      </c>
      <c r="S286" s="253">
        <v>0</v>
      </c>
      <c r="T286" s="25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5" t="s">
        <v>136</v>
      </c>
      <c r="AT286" s="255" t="s">
        <v>131</v>
      </c>
      <c r="AU286" s="255" t="s">
        <v>87</v>
      </c>
      <c r="AY286" s="18" t="s">
        <v>129</v>
      </c>
      <c r="BE286" s="256">
        <f>IF(N286="základní",J286,0)</f>
        <v>0</v>
      </c>
      <c r="BF286" s="256">
        <f>IF(N286="snížená",J286,0)</f>
        <v>0</v>
      </c>
      <c r="BG286" s="256">
        <f>IF(N286="zákl. přenesená",J286,0)</f>
        <v>0</v>
      </c>
      <c r="BH286" s="256">
        <f>IF(N286="sníž. přenesená",J286,0)</f>
        <v>0</v>
      </c>
      <c r="BI286" s="256">
        <f>IF(N286="nulová",J286,0)</f>
        <v>0</v>
      </c>
      <c r="BJ286" s="18" t="s">
        <v>85</v>
      </c>
      <c r="BK286" s="256">
        <f>ROUND(I286*H286,2)</f>
        <v>0</v>
      </c>
      <c r="BL286" s="18" t="s">
        <v>136</v>
      </c>
      <c r="BM286" s="255" t="s">
        <v>328</v>
      </c>
    </row>
    <row r="287" s="13" customFormat="1">
      <c r="A287" s="13"/>
      <c r="B287" s="257"/>
      <c r="C287" s="258"/>
      <c r="D287" s="259" t="s">
        <v>138</v>
      </c>
      <c r="E287" s="260" t="s">
        <v>1</v>
      </c>
      <c r="F287" s="261" t="s">
        <v>329</v>
      </c>
      <c r="G287" s="258"/>
      <c r="H287" s="260" t="s">
        <v>1</v>
      </c>
      <c r="I287" s="262"/>
      <c r="J287" s="258"/>
      <c r="K287" s="258"/>
      <c r="L287" s="263"/>
      <c r="M287" s="264"/>
      <c r="N287" s="265"/>
      <c r="O287" s="265"/>
      <c r="P287" s="265"/>
      <c r="Q287" s="265"/>
      <c r="R287" s="265"/>
      <c r="S287" s="265"/>
      <c r="T287" s="26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7" t="s">
        <v>138</v>
      </c>
      <c r="AU287" s="267" t="s">
        <v>87</v>
      </c>
      <c r="AV287" s="13" t="s">
        <v>85</v>
      </c>
      <c r="AW287" s="13" t="s">
        <v>34</v>
      </c>
      <c r="AX287" s="13" t="s">
        <v>78</v>
      </c>
      <c r="AY287" s="267" t="s">
        <v>129</v>
      </c>
    </row>
    <row r="288" s="14" customFormat="1">
      <c r="A288" s="14"/>
      <c r="B288" s="268"/>
      <c r="C288" s="269"/>
      <c r="D288" s="259" t="s">
        <v>138</v>
      </c>
      <c r="E288" s="270" t="s">
        <v>1</v>
      </c>
      <c r="F288" s="271" t="s">
        <v>330</v>
      </c>
      <c r="G288" s="269"/>
      <c r="H288" s="272">
        <v>11.52</v>
      </c>
      <c r="I288" s="273"/>
      <c r="J288" s="269"/>
      <c r="K288" s="269"/>
      <c r="L288" s="274"/>
      <c r="M288" s="275"/>
      <c r="N288" s="276"/>
      <c r="O288" s="276"/>
      <c r="P288" s="276"/>
      <c r="Q288" s="276"/>
      <c r="R288" s="276"/>
      <c r="S288" s="276"/>
      <c r="T288" s="27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8" t="s">
        <v>138</v>
      </c>
      <c r="AU288" s="278" t="s">
        <v>87</v>
      </c>
      <c r="AV288" s="14" t="s">
        <v>87</v>
      </c>
      <c r="AW288" s="14" t="s">
        <v>34</v>
      </c>
      <c r="AX288" s="14" t="s">
        <v>78</v>
      </c>
      <c r="AY288" s="278" t="s">
        <v>129</v>
      </c>
    </row>
    <row r="289" s="15" customFormat="1">
      <c r="A289" s="15"/>
      <c r="B289" s="279"/>
      <c r="C289" s="280"/>
      <c r="D289" s="259" t="s">
        <v>138</v>
      </c>
      <c r="E289" s="281" t="s">
        <v>1</v>
      </c>
      <c r="F289" s="282" t="s">
        <v>141</v>
      </c>
      <c r="G289" s="280"/>
      <c r="H289" s="283">
        <v>11.52</v>
      </c>
      <c r="I289" s="284"/>
      <c r="J289" s="280"/>
      <c r="K289" s="280"/>
      <c r="L289" s="285"/>
      <c r="M289" s="286"/>
      <c r="N289" s="287"/>
      <c r="O289" s="287"/>
      <c r="P289" s="287"/>
      <c r="Q289" s="287"/>
      <c r="R289" s="287"/>
      <c r="S289" s="287"/>
      <c r="T289" s="28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9" t="s">
        <v>138</v>
      </c>
      <c r="AU289" s="289" t="s">
        <v>87</v>
      </c>
      <c r="AV289" s="15" t="s">
        <v>136</v>
      </c>
      <c r="AW289" s="15" t="s">
        <v>34</v>
      </c>
      <c r="AX289" s="15" t="s">
        <v>85</v>
      </c>
      <c r="AY289" s="289" t="s">
        <v>129</v>
      </c>
    </row>
    <row r="290" s="12" customFormat="1" ht="22.8" customHeight="1">
      <c r="A290" s="12"/>
      <c r="B290" s="228"/>
      <c r="C290" s="229"/>
      <c r="D290" s="230" t="s">
        <v>77</v>
      </c>
      <c r="E290" s="242" t="s">
        <v>147</v>
      </c>
      <c r="F290" s="242" t="s">
        <v>331</v>
      </c>
      <c r="G290" s="229"/>
      <c r="H290" s="229"/>
      <c r="I290" s="232"/>
      <c r="J290" s="243">
        <f>BK290</f>
        <v>0</v>
      </c>
      <c r="K290" s="229"/>
      <c r="L290" s="234"/>
      <c r="M290" s="235"/>
      <c r="N290" s="236"/>
      <c r="O290" s="236"/>
      <c r="P290" s="237">
        <f>SUM(P291:P314)</f>
        <v>0</v>
      </c>
      <c r="Q290" s="236"/>
      <c r="R290" s="237">
        <f>SUM(R291:R314)</f>
        <v>1.5770099999999998</v>
      </c>
      <c r="S290" s="236"/>
      <c r="T290" s="238">
        <f>SUM(T291:T314)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39" t="s">
        <v>85</v>
      </c>
      <c r="AT290" s="240" t="s">
        <v>77</v>
      </c>
      <c r="AU290" s="240" t="s">
        <v>85</v>
      </c>
      <c r="AY290" s="239" t="s">
        <v>129</v>
      </c>
      <c r="BK290" s="241">
        <f>SUM(BK291:BK314)</f>
        <v>0</v>
      </c>
    </row>
    <row r="291" s="2" customFormat="1" ht="16.5" customHeight="1">
      <c r="A291" s="39"/>
      <c r="B291" s="40"/>
      <c r="C291" s="244" t="s">
        <v>332</v>
      </c>
      <c r="D291" s="244" t="s">
        <v>131</v>
      </c>
      <c r="E291" s="245" t="s">
        <v>333</v>
      </c>
      <c r="F291" s="246" t="s">
        <v>334</v>
      </c>
      <c r="G291" s="247" t="s">
        <v>327</v>
      </c>
      <c r="H291" s="248">
        <v>9</v>
      </c>
      <c r="I291" s="249"/>
      <c r="J291" s="250">
        <f>ROUND(I291*H291,2)</f>
        <v>0</v>
      </c>
      <c r="K291" s="246" t="s">
        <v>135</v>
      </c>
      <c r="L291" s="45"/>
      <c r="M291" s="251" t="s">
        <v>1</v>
      </c>
      <c r="N291" s="252" t="s">
        <v>43</v>
      </c>
      <c r="O291" s="92"/>
      <c r="P291" s="253">
        <f>O291*H291</f>
        <v>0</v>
      </c>
      <c r="Q291" s="253">
        <v>0.17488999999999999</v>
      </c>
      <c r="R291" s="253">
        <f>Q291*H291</f>
        <v>1.5740099999999999</v>
      </c>
      <c r="S291" s="253">
        <v>0</v>
      </c>
      <c r="T291" s="25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55" t="s">
        <v>136</v>
      </c>
      <c r="AT291" s="255" t="s">
        <v>131</v>
      </c>
      <c r="AU291" s="255" t="s">
        <v>87</v>
      </c>
      <c r="AY291" s="18" t="s">
        <v>129</v>
      </c>
      <c r="BE291" s="256">
        <f>IF(N291="základní",J291,0)</f>
        <v>0</v>
      </c>
      <c r="BF291" s="256">
        <f>IF(N291="snížená",J291,0)</f>
        <v>0</v>
      </c>
      <c r="BG291" s="256">
        <f>IF(N291="zákl. přenesená",J291,0)</f>
        <v>0</v>
      </c>
      <c r="BH291" s="256">
        <f>IF(N291="sníž. přenesená",J291,0)</f>
        <v>0</v>
      </c>
      <c r="BI291" s="256">
        <f>IF(N291="nulová",J291,0)</f>
        <v>0</v>
      </c>
      <c r="BJ291" s="18" t="s">
        <v>85</v>
      </c>
      <c r="BK291" s="256">
        <f>ROUND(I291*H291,2)</f>
        <v>0</v>
      </c>
      <c r="BL291" s="18" t="s">
        <v>136</v>
      </c>
      <c r="BM291" s="255" t="s">
        <v>335</v>
      </c>
    </row>
    <row r="292" s="13" customFormat="1">
      <c r="A292" s="13"/>
      <c r="B292" s="257"/>
      <c r="C292" s="258"/>
      <c r="D292" s="259" t="s">
        <v>138</v>
      </c>
      <c r="E292" s="260" t="s">
        <v>1</v>
      </c>
      <c r="F292" s="261" t="s">
        <v>336</v>
      </c>
      <c r="G292" s="258"/>
      <c r="H292" s="260" t="s">
        <v>1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7" t="s">
        <v>138</v>
      </c>
      <c r="AU292" s="267" t="s">
        <v>87</v>
      </c>
      <c r="AV292" s="13" t="s">
        <v>85</v>
      </c>
      <c r="AW292" s="13" t="s">
        <v>34</v>
      </c>
      <c r="AX292" s="13" t="s">
        <v>78</v>
      </c>
      <c r="AY292" s="267" t="s">
        <v>129</v>
      </c>
    </row>
    <row r="293" s="14" customFormat="1">
      <c r="A293" s="14"/>
      <c r="B293" s="268"/>
      <c r="C293" s="269"/>
      <c r="D293" s="259" t="s">
        <v>138</v>
      </c>
      <c r="E293" s="270" t="s">
        <v>1</v>
      </c>
      <c r="F293" s="271" t="s">
        <v>337</v>
      </c>
      <c r="G293" s="269"/>
      <c r="H293" s="272">
        <v>9</v>
      </c>
      <c r="I293" s="273"/>
      <c r="J293" s="269"/>
      <c r="K293" s="269"/>
      <c r="L293" s="274"/>
      <c r="M293" s="275"/>
      <c r="N293" s="276"/>
      <c r="O293" s="276"/>
      <c r="P293" s="276"/>
      <c r="Q293" s="276"/>
      <c r="R293" s="276"/>
      <c r="S293" s="276"/>
      <c r="T293" s="27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8" t="s">
        <v>138</v>
      </c>
      <c r="AU293" s="278" t="s">
        <v>87</v>
      </c>
      <c r="AV293" s="14" t="s">
        <v>87</v>
      </c>
      <c r="AW293" s="14" t="s">
        <v>34</v>
      </c>
      <c r="AX293" s="14" t="s">
        <v>78</v>
      </c>
      <c r="AY293" s="278" t="s">
        <v>129</v>
      </c>
    </row>
    <row r="294" s="15" customFormat="1">
      <c r="A294" s="15"/>
      <c r="B294" s="279"/>
      <c r="C294" s="280"/>
      <c r="D294" s="259" t="s">
        <v>138</v>
      </c>
      <c r="E294" s="281" t="s">
        <v>1</v>
      </c>
      <c r="F294" s="282" t="s">
        <v>141</v>
      </c>
      <c r="G294" s="280"/>
      <c r="H294" s="283">
        <v>9</v>
      </c>
      <c r="I294" s="284"/>
      <c r="J294" s="280"/>
      <c r="K294" s="280"/>
      <c r="L294" s="285"/>
      <c r="M294" s="286"/>
      <c r="N294" s="287"/>
      <c r="O294" s="287"/>
      <c r="P294" s="287"/>
      <c r="Q294" s="287"/>
      <c r="R294" s="287"/>
      <c r="S294" s="287"/>
      <c r="T294" s="288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9" t="s">
        <v>138</v>
      </c>
      <c r="AU294" s="289" t="s">
        <v>87</v>
      </c>
      <c r="AV294" s="15" t="s">
        <v>136</v>
      </c>
      <c r="AW294" s="15" t="s">
        <v>34</v>
      </c>
      <c r="AX294" s="15" t="s">
        <v>85</v>
      </c>
      <c r="AY294" s="289" t="s">
        <v>129</v>
      </c>
    </row>
    <row r="295" s="2" customFormat="1" ht="16.5" customHeight="1">
      <c r="A295" s="39"/>
      <c r="B295" s="40"/>
      <c r="C295" s="244" t="s">
        <v>338</v>
      </c>
      <c r="D295" s="244" t="s">
        <v>131</v>
      </c>
      <c r="E295" s="245" t="s">
        <v>339</v>
      </c>
      <c r="F295" s="246" t="s">
        <v>340</v>
      </c>
      <c r="G295" s="247" t="s">
        <v>327</v>
      </c>
      <c r="H295" s="248">
        <v>1</v>
      </c>
      <c r="I295" s="249"/>
      <c r="J295" s="250">
        <f>ROUND(I295*H295,2)</f>
        <v>0</v>
      </c>
      <c r="K295" s="246" t="s">
        <v>135</v>
      </c>
      <c r="L295" s="45"/>
      <c r="M295" s="251" t="s">
        <v>1</v>
      </c>
      <c r="N295" s="252" t="s">
        <v>43</v>
      </c>
      <c r="O295" s="92"/>
      <c r="P295" s="253">
        <f>O295*H295</f>
        <v>0</v>
      </c>
      <c r="Q295" s="253">
        <v>0</v>
      </c>
      <c r="R295" s="253">
        <f>Q295*H295</f>
        <v>0</v>
      </c>
      <c r="S295" s="253">
        <v>0</v>
      </c>
      <c r="T295" s="25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55" t="s">
        <v>136</v>
      </c>
      <c r="AT295" s="255" t="s">
        <v>131</v>
      </c>
      <c r="AU295" s="255" t="s">
        <v>87</v>
      </c>
      <c r="AY295" s="18" t="s">
        <v>129</v>
      </c>
      <c r="BE295" s="256">
        <f>IF(N295="základní",J295,0)</f>
        <v>0</v>
      </c>
      <c r="BF295" s="256">
        <f>IF(N295="snížená",J295,0)</f>
        <v>0</v>
      </c>
      <c r="BG295" s="256">
        <f>IF(N295="zákl. přenesená",J295,0)</f>
        <v>0</v>
      </c>
      <c r="BH295" s="256">
        <f>IF(N295="sníž. přenesená",J295,0)</f>
        <v>0</v>
      </c>
      <c r="BI295" s="256">
        <f>IF(N295="nulová",J295,0)</f>
        <v>0</v>
      </c>
      <c r="BJ295" s="18" t="s">
        <v>85</v>
      </c>
      <c r="BK295" s="256">
        <f>ROUND(I295*H295,2)</f>
        <v>0</v>
      </c>
      <c r="BL295" s="18" t="s">
        <v>136</v>
      </c>
      <c r="BM295" s="255" t="s">
        <v>341</v>
      </c>
    </row>
    <row r="296" s="13" customFormat="1">
      <c r="A296" s="13"/>
      <c r="B296" s="257"/>
      <c r="C296" s="258"/>
      <c r="D296" s="259" t="s">
        <v>138</v>
      </c>
      <c r="E296" s="260" t="s">
        <v>1</v>
      </c>
      <c r="F296" s="261" t="s">
        <v>342</v>
      </c>
      <c r="G296" s="258"/>
      <c r="H296" s="260" t="s">
        <v>1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7" t="s">
        <v>138</v>
      </c>
      <c r="AU296" s="267" t="s">
        <v>87</v>
      </c>
      <c r="AV296" s="13" t="s">
        <v>85</v>
      </c>
      <c r="AW296" s="13" t="s">
        <v>34</v>
      </c>
      <c r="AX296" s="13" t="s">
        <v>78</v>
      </c>
      <c r="AY296" s="267" t="s">
        <v>129</v>
      </c>
    </row>
    <row r="297" s="14" customFormat="1">
      <c r="A297" s="14"/>
      <c r="B297" s="268"/>
      <c r="C297" s="269"/>
      <c r="D297" s="259" t="s">
        <v>138</v>
      </c>
      <c r="E297" s="270" t="s">
        <v>1</v>
      </c>
      <c r="F297" s="271" t="s">
        <v>85</v>
      </c>
      <c r="G297" s="269"/>
      <c r="H297" s="272">
        <v>1</v>
      </c>
      <c r="I297" s="273"/>
      <c r="J297" s="269"/>
      <c r="K297" s="269"/>
      <c r="L297" s="274"/>
      <c r="M297" s="275"/>
      <c r="N297" s="276"/>
      <c r="O297" s="276"/>
      <c r="P297" s="276"/>
      <c r="Q297" s="276"/>
      <c r="R297" s="276"/>
      <c r="S297" s="276"/>
      <c r="T297" s="27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8" t="s">
        <v>138</v>
      </c>
      <c r="AU297" s="278" t="s">
        <v>87</v>
      </c>
      <c r="AV297" s="14" t="s">
        <v>87</v>
      </c>
      <c r="AW297" s="14" t="s">
        <v>34</v>
      </c>
      <c r="AX297" s="14" t="s">
        <v>78</v>
      </c>
      <c r="AY297" s="278" t="s">
        <v>129</v>
      </c>
    </row>
    <row r="298" s="15" customFormat="1">
      <c r="A298" s="15"/>
      <c r="B298" s="279"/>
      <c r="C298" s="280"/>
      <c r="D298" s="259" t="s">
        <v>138</v>
      </c>
      <c r="E298" s="281" t="s">
        <v>1</v>
      </c>
      <c r="F298" s="282" t="s">
        <v>141</v>
      </c>
      <c r="G298" s="280"/>
      <c r="H298" s="283">
        <v>1</v>
      </c>
      <c r="I298" s="284"/>
      <c r="J298" s="280"/>
      <c r="K298" s="280"/>
      <c r="L298" s="285"/>
      <c r="M298" s="286"/>
      <c r="N298" s="287"/>
      <c r="O298" s="287"/>
      <c r="P298" s="287"/>
      <c r="Q298" s="287"/>
      <c r="R298" s="287"/>
      <c r="S298" s="287"/>
      <c r="T298" s="28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9" t="s">
        <v>138</v>
      </c>
      <c r="AU298" s="289" t="s">
        <v>87</v>
      </c>
      <c r="AV298" s="15" t="s">
        <v>136</v>
      </c>
      <c r="AW298" s="15" t="s">
        <v>34</v>
      </c>
      <c r="AX298" s="15" t="s">
        <v>85</v>
      </c>
      <c r="AY298" s="289" t="s">
        <v>129</v>
      </c>
    </row>
    <row r="299" s="2" customFormat="1" ht="16.5" customHeight="1">
      <c r="A299" s="39"/>
      <c r="B299" s="40"/>
      <c r="C299" s="244" t="s">
        <v>343</v>
      </c>
      <c r="D299" s="244" t="s">
        <v>131</v>
      </c>
      <c r="E299" s="245" t="s">
        <v>344</v>
      </c>
      <c r="F299" s="246" t="s">
        <v>345</v>
      </c>
      <c r="G299" s="247" t="s">
        <v>327</v>
      </c>
      <c r="H299" s="248">
        <v>1</v>
      </c>
      <c r="I299" s="249"/>
      <c r="J299" s="250">
        <f>ROUND(I299*H299,2)</f>
        <v>0</v>
      </c>
      <c r="K299" s="246" t="s">
        <v>135</v>
      </c>
      <c r="L299" s="45"/>
      <c r="M299" s="251" t="s">
        <v>1</v>
      </c>
      <c r="N299" s="252" t="s">
        <v>43</v>
      </c>
      <c r="O299" s="92"/>
      <c r="P299" s="253">
        <f>O299*H299</f>
        <v>0</v>
      </c>
      <c r="Q299" s="253">
        <v>0</v>
      </c>
      <c r="R299" s="253">
        <f>Q299*H299</f>
        <v>0</v>
      </c>
      <c r="S299" s="253">
        <v>0</v>
      </c>
      <c r="T299" s="25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55" t="s">
        <v>136</v>
      </c>
      <c r="AT299" s="255" t="s">
        <v>131</v>
      </c>
      <c r="AU299" s="255" t="s">
        <v>87</v>
      </c>
      <c r="AY299" s="18" t="s">
        <v>129</v>
      </c>
      <c r="BE299" s="256">
        <f>IF(N299="základní",J299,0)</f>
        <v>0</v>
      </c>
      <c r="BF299" s="256">
        <f>IF(N299="snížená",J299,0)</f>
        <v>0</v>
      </c>
      <c r="BG299" s="256">
        <f>IF(N299="zákl. přenesená",J299,0)</f>
        <v>0</v>
      </c>
      <c r="BH299" s="256">
        <f>IF(N299="sníž. přenesená",J299,0)</f>
        <v>0</v>
      </c>
      <c r="BI299" s="256">
        <f>IF(N299="nulová",J299,0)</f>
        <v>0</v>
      </c>
      <c r="BJ299" s="18" t="s">
        <v>85</v>
      </c>
      <c r="BK299" s="256">
        <f>ROUND(I299*H299,2)</f>
        <v>0</v>
      </c>
      <c r="BL299" s="18" t="s">
        <v>136</v>
      </c>
      <c r="BM299" s="255" t="s">
        <v>346</v>
      </c>
    </row>
    <row r="300" s="13" customFormat="1">
      <c r="A300" s="13"/>
      <c r="B300" s="257"/>
      <c r="C300" s="258"/>
      <c r="D300" s="259" t="s">
        <v>138</v>
      </c>
      <c r="E300" s="260" t="s">
        <v>1</v>
      </c>
      <c r="F300" s="261" t="s">
        <v>347</v>
      </c>
      <c r="G300" s="258"/>
      <c r="H300" s="260" t="s">
        <v>1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7" t="s">
        <v>138</v>
      </c>
      <c r="AU300" s="267" t="s">
        <v>87</v>
      </c>
      <c r="AV300" s="13" t="s">
        <v>85</v>
      </c>
      <c r="AW300" s="13" t="s">
        <v>34</v>
      </c>
      <c r="AX300" s="13" t="s">
        <v>78</v>
      </c>
      <c r="AY300" s="267" t="s">
        <v>129</v>
      </c>
    </row>
    <row r="301" s="14" customFormat="1">
      <c r="A301" s="14"/>
      <c r="B301" s="268"/>
      <c r="C301" s="269"/>
      <c r="D301" s="259" t="s">
        <v>138</v>
      </c>
      <c r="E301" s="270" t="s">
        <v>1</v>
      </c>
      <c r="F301" s="271" t="s">
        <v>85</v>
      </c>
      <c r="G301" s="269"/>
      <c r="H301" s="272">
        <v>1</v>
      </c>
      <c r="I301" s="273"/>
      <c r="J301" s="269"/>
      <c r="K301" s="269"/>
      <c r="L301" s="274"/>
      <c r="M301" s="275"/>
      <c r="N301" s="276"/>
      <c r="O301" s="276"/>
      <c r="P301" s="276"/>
      <c r="Q301" s="276"/>
      <c r="R301" s="276"/>
      <c r="S301" s="276"/>
      <c r="T301" s="27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8" t="s">
        <v>138</v>
      </c>
      <c r="AU301" s="278" t="s">
        <v>87</v>
      </c>
      <c r="AV301" s="14" t="s">
        <v>87</v>
      </c>
      <c r="AW301" s="14" t="s">
        <v>34</v>
      </c>
      <c r="AX301" s="14" t="s">
        <v>78</v>
      </c>
      <c r="AY301" s="278" t="s">
        <v>129</v>
      </c>
    </row>
    <row r="302" s="15" customFormat="1">
      <c r="A302" s="15"/>
      <c r="B302" s="279"/>
      <c r="C302" s="280"/>
      <c r="D302" s="259" t="s">
        <v>138</v>
      </c>
      <c r="E302" s="281" t="s">
        <v>1</v>
      </c>
      <c r="F302" s="282" t="s">
        <v>141</v>
      </c>
      <c r="G302" s="280"/>
      <c r="H302" s="283">
        <v>1</v>
      </c>
      <c r="I302" s="284"/>
      <c r="J302" s="280"/>
      <c r="K302" s="280"/>
      <c r="L302" s="285"/>
      <c r="M302" s="286"/>
      <c r="N302" s="287"/>
      <c r="O302" s="287"/>
      <c r="P302" s="287"/>
      <c r="Q302" s="287"/>
      <c r="R302" s="287"/>
      <c r="S302" s="287"/>
      <c r="T302" s="28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89" t="s">
        <v>138</v>
      </c>
      <c r="AU302" s="289" t="s">
        <v>87</v>
      </c>
      <c r="AV302" s="15" t="s">
        <v>136</v>
      </c>
      <c r="AW302" s="15" t="s">
        <v>34</v>
      </c>
      <c r="AX302" s="15" t="s">
        <v>85</v>
      </c>
      <c r="AY302" s="289" t="s">
        <v>129</v>
      </c>
    </row>
    <row r="303" s="2" customFormat="1" ht="16.5" customHeight="1">
      <c r="A303" s="39"/>
      <c r="B303" s="40"/>
      <c r="C303" s="244" t="s">
        <v>348</v>
      </c>
      <c r="D303" s="244" t="s">
        <v>131</v>
      </c>
      <c r="E303" s="245" t="s">
        <v>349</v>
      </c>
      <c r="F303" s="246" t="s">
        <v>350</v>
      </c>
      <c r="G303" s="247" t="s">
        <v>224</v>
      </c>
      <c r="H303" s="248">
        <v>20</v>
      </c>
      <c r="I303" s="249"/>
      <c r="J303" s="250">
        <f>ROUND(I303*H303,2)</f>
        <v>0</v>
      </c>
      <c r="K303" s="246" t="s">
        <v>135</v>
      </c>
      <c r="L303" s="45"/>
      <c r="M303" s="251" t="s">
        <v>1</v>
      </c>
      <c r="N303" s="252" t="s">
        <v>43</v>
      </c>
      <c r="O303" s="92"/>
      <c r="P303" s="253">
        <f>O303*H303</f>
        <v>0</v>
      </c>
      <c r="Q303" s="253">
        <v>0</v>
      </c>
      <c r="R303" s="253">
        <f>Q303*H303</f>
        <v>0</v>
      </c>
      <c r="S303" s="253">
        <v>0</v>
      </c>
      <c r="T303" s="25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55" t="s">
        <v>136</v>
      </c>
      <c r="AT303" s="255" t="s">
        <v>131</v>
      </c>
      <c r="AU303" s="255" t="s">
        <v>87</v>
      </c>
      <c r="AY303" s="18" t="s">
        <v>129</v>
      </c>
      <c r="BE303" s="256">
        <f>IF(N303="základní",J303,0)</f>
        <v>0</v>
      </c>
      <c r="BF303" s="256">
        <f>IF(N303="snížená",J303,0)</f>
        <v>0</v>
      </c>
      <c r="BG303" s="256">
        <f>IF(N303="zákl. přenesená",J303,0)</f>
        <v>0</v>
      </c>
      <c r="BH303" s="256">
        <f>IF(N303="sníž. přenesená",J303,0)</f>
        <v>0</v>
      </c>
      <c r="BI303" s="256">
        <f>IF(N303="nulová",J303,0)</f>
        <v>0</v>
      </c>
      <c r="BJ303" s="18" t="s">
        <v>85</v>
      </c>
      <c r="BK303" s="256">
        <f>ROUND(I303*H303,2)</f>
        <v>0</v>
      </c>
      <c r="BL303" s="18" t="s">
        <v>136</v>
      </c>
      <c r="BM303" s="255" t="s">
        <v>351</v>
      </c>
    </row>
    <row r="304" s="13" customFormat="1">
      <c r="A304" s="13"/>
      <c r="B304" s="257"/>
      <c r="C304" s="258"/>
      <c r="D304" s="259" t="s">
        <v>138</v>
      </c>
      <c r="E304" s="260" t="s">
        <v>1</v>
      </c>
      <c r="F304" s="261" t="s">
        <v>352</v>
      </c>
      <c r="G304" s="258"/>
      <c r="H304" s="260" t="s">
        <v>1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7" t="s">
        <v>138</v>
      </c>
      <c r="AU304" s="267" t="s">
        <v>87</v>
      </c>
      <c r="AV304" s="13" t="s">
        <v>85</v>
      </c>
      <c r="AW304" s="13" t="s">
        <v>34</v>
      </c>
      <c r="AX304" s="13" t="s">
        <v>78</v>
      </c>
      <c r="AY304" s="267" t="s">
        <v>129</v>
      </c>
    </row>
    <row r="305" s="14" customFormat="1">
      <c r="A305" s="14"/>
      <c r="B305" s="268"/>
      <c r="C305" s="269"/>
      <c r="D305" s="259" t="s">
        <v>138</v>
      </c>
      <c r="E305" s="270" t="s">
        <v>1</v>
      </c>
      <c r="F305" s="271" t="s">
        <v>353</v>
      </c>
      <c r="G305" s="269"/>
      <c r="H305" s="272">
        <v>20</v>
      </c>
      <c r="I305" s="273"/>
      <c r="J305" s="269"/>
      <c r="K305" s="269"/>
      <c r="L305" s="274"/>
      <c r="M305" s="275"/>
      <c r="N305" s="276"/>
      <c r="O305" s="276"/>
      <c r="P305" s="276"/>
      <c r="Q305" s="276"/>
      <c r="R305" s="276"/>
      <c r="S305" s="276"/>
      <c r="T305" s="27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8" t="s">
        <v>138</v>
      </c>
      <c r="AU305" s="278" t="s">
        <v>87</v>
      </c>
      <c r="AV305" s="14" t="s">
        <v>87</v>
      </c>
      <c r="AW305" s="14" t="s">
        <v>34</v>
      </c>
      <c r="AX305" s="14" t="s">
        <v>78</v>
      </c>
      <c r="AY305" s="278" t="s">
        <v>129</v>
      </c>
    </row>
    <row r="306" s="15" customFormat="1">
      <c r="A306" s="15"/>
      <c r="B306" s="279"/>
      <c r="C306" s="280"/>
      <c r="D306" s="259" t="s">
        <v>138</v>
      </c>
      <c r="E306" s="281" t="s">
        <v>1</v>
      </c>
      <c r="F306" s="282" t="s">
        <v>141</v>
      </c>
      <c r="G306" s="280"/>
      <c r="H306" s="283">
        <v>20</v>
      </c>
      <c r="I306" s="284"/>
      <c r="J306" s="280"/>
      <c r="K306" s="280"/>
      <c r="L306" s="285"/>
      <c r="M306" s="286"/>
      <c r="N306" s="287"/>
      <c r="O306" s="287"/>
      <c r="P306" s="287"/>
      <c r="Q306" s="287"/>
      <c r="R306" s="287"/>
      <c r="S306" s="287"/>
      <c r="T306" s="28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89" t="s">
        <v>138</v>
      </c>
      <c r="AU306" s="289" t="s">
        <v>87</v>
      </c>
      <c r="AV306" s="15" t="s">
        <v>136</v>
      </c>
      <c r="AW306" s="15" t="s">
        <v>34</v>
      </c>
      <c r="AX306" s="15" t="s">
        <v>85</v>
      </c>
      <c r="AY306" s="289" t="s">
        <v>129</v>
      </c>
    </row>
    <row r="307" s="2" customFormat="1" ht="16.5" customHeight="1">
      <c r="A307" s="39"/>
      <c r="B307" s="40"/>
      <c r="C307" s="244" t="s">
        <v>354</v>
      </c>
      <c r="D307" s="244" t="s">
        <v>131</v>
      </c>
      <c r="E307" s="245" t="s">
        <v>355</v>
      </c>
      <c r="F307" s="246" t="s">
        <v>356</v>
      </c>
      <c r="G307" s="247" t="s">
        <v>224</v>
      </c>
      <c r="H307" s="248">
        <v>60</v>
      </c>
      <c r="I307" s="249"/>
      <c r="J307" s="250">
        <f>ROUND(I307*H307,2)</f>
        <v>0</v>
      </c>
      <c r="K307" s="246" t="s">
        <v>135</v>
      </c>
      <c r="L307" s="45"/>
      <c r="M307" s="251" t="s">
        <v>1</v>
      </c>
      <c r="N307" s="252" t="s">
        <v>43</v>
      </c>
      <c r="O307" s="92"/>
      <c r="P307" s="253">
        <f>O307*H307</f>
        <v>0</v>
      </c>
      <c r="Q307" s="253">
        <v>0</v>
      </c>
      <c r="R307" s="253">
        <f>Q307*H307</f>
        <v>0</v>
      </c>
      <c r="S307" s="253">
        <v>0</v>
      </c>
      <c r="T307" s="25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55" t="s">
        <v>136</v>
      </c>
      <c r="AT307" s="255" t="s">
        <v>131</v>
      </c>
      <c r="AU307" s="255" t="s">
        <v>87</v>
      </c>
      <c r="AY307" s="18" t="s">
        <v>129</v>
      </c>
      <c r="BE307" s="256">
        <f>IF(N307="základní",J307,0)</f>
        <v>0</v>
      </c>
      <c r="BF307" s="256">
        <f>IF(N307="snížená",J307,0)</f>
        <v>0</v>
      </c>
      <c r="BG307" s="256">
        <f>IF(N307="zákl. přenesená",J307,0)</f>
        <v>0</v>
      </c>
      <c r="BH307" s="256">
        <f>IF(N307="sníž. přenesená",J307,0)</f>
        <v>0</v>
      </c>
      <c r="BI307" s="256">
        <f>IF(N307="nulová",J307,0)</f>
        <v>0</v>
      </c>
      <c r="BJ307" s="18" t="s">
        <v>85</v>
      </c>
      <c r="BK307" s="256">
        <f>ROUND(I307*H307,2)</f>
        <v>0</v>
      </c>
      <c r="BL307" s="18" t="s">
        <v>136</v>
      </c>
      <c r="BM307" s="255" t="s">
        <v>357</v>
      </c>
    </row>
    <row r="308" s="13" customFormat="1">
      <c r="A308" s="13"/>
      <c r="B308" s="257"/>
      <c r="C308" s="258"/>
      <c r="D308" s="259" t="s">
        <v>138</v>
      </c>
      <c r="E308" s="260" t="s">
        <v>1</v>
      </c>
      <c r="F308" s="261" t="s">
        <v>283</v>
      </c>
      <c r="G308" s="258"/>
      <c r="H308" s="260" t="s">
        <v>1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7" t="s">
        <v>138</v>
      </c>
      <c r="AU308" s="267" t="s">
        <v>87</v>
      </c>
      <c r="AV308" s="13" t="s">
        <v>85</v>
      </c>
      <c r="AW308" s="13" t="s">
        <v>34</v>
      </c>
      <c r="AX308" s="13" t="s">
        <v>78</v>
      </c>
      <c r="AY308" s="267" t="s">
        <v>129</v>
      </c>
    </row>
    <row r="309" s="14" customFormat="1">
      <c r="A309" s="14"/>
      <c r="B309" s="268"/>
      <c r="C309" s="269"/>
      <c r="D309" s="259" t="s">
        <v>138</v>
      </c>
      <c r="E309" s="270" t="s">
        <v>1</v>
      </c>
      <c r="F309" s="271" t="s">
        <v>358</v>
      </c>
      <c r="G309" s="269"/>
      <c r="H309" s="272">
        <v>60</v>
      </c>
      <c r="I309" s="273"/>
      <c r="J309" s="269"/>
      <c r="K309" s="269"/>
      <c r="L309" s="274"/>
      <c r="M309" s="275"/>
      <c r="N309" s="276"/>
      <c r="O309" s="276"/>
      <c r="P309" s="276"/>
      <c r="Q309" s="276"/>
      <c r="R309" s="276"/>
      <c r="S309" s="276"/>
      <c r="T309" s="27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8" t="s">
        <v>138</v>
      </c>
      <c r="AU309" s="278" t="s">
        <v>87</v>
      </c>
      <c r="AV309" s="14" t="s">
        <v>87</v>
      </c>
      <c r="AW309" s="14" t="s">
        <v>34</v>
      </c>
      <c r="AX309" s="14" t="s">
        <v>78</v>
      </c>
      <c r="AY309" s="278" t="s">
        <v>129</v>
      </c>
    </row>
    <row r="310" s="15" customFormat="1">
      <c r="A310" s="15"/>
      <c r="B310" s="279"/>
      <c r="C310" s="280"/>
      <c r="D310" s="259" t="s">
        <v>138</v>
      </c>
      <c r="E310" s="281" t="s">
        <v>1</v>
      </c>
      <c r="F310" s="282" t="s">
        <v>141</v>
      </c>
      <c r="G310" s="280"/>
      <c r="H310" s="283">
        <v>60</v>
      </c>
      <c r="I310" s="284"/>
      <c r="J310" s="280"/>
      <c r="K310" s="280"/>
      <c r="L310" s="285"/>
      <c r="M310" s="286"/>
      <c r="N310" s="287"/>
      <c r="O310" s="287"/>
      <c r="P310" s="287"/>
      <c r="Q310" s="287"/>
      <c r="R310" s="287"/>
      <c r="S310" s="287"/>
      <c r="T310" s="288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9" t="s">
        <v>138</v>
      </c>
      <c r="AU310" s="289" t="s">
        <v>87</v>
      </c>
      <c r="AV310" s="15" t="s">
        <v>136</v>
      </c>
      <c r="AW310" s="15" t="s">
        <v>34</v>
      </c>
      <c r="AX310" s="15" t="s">
        <v>85</v>
      </c>
      <c r="AY310" s="289" t="s">
        <v>129</v>
      </c>
    </row>
    <row r="311" s="2" customFormat="1" ht="16.5" customHeight="1">
      <c r="A311" s="39"/>
      <c r="B311" s="40"/>
      <c r="C311" s="301" t="s">
        <v>359</v>
      </c>
      <c r="D311" s="301" t="s">
        <v>313</v>
      </c>
      <c r="E311" s="302" t="s">
        <v>360</v>
      </c>
      <c r="F311" s="303" t="s">
        <v>361</v>
      </c>
      <c r="G311" s="304" t="s">
        <v>224</v>
      </c>
      <c r="H311" s="305">
        <v>60</v>
      </c>
      <c r="I311" s="306"/>
      <c r="J311" s="307">
        <f>ROUND(I311*H311,2)</f>
        <v>0</v>
      </c>
      <c r="K311" s="303" t="s">
        <v>135</v>
      </c>
      <c r="L311" s="308"/>
      <c r="M311" s="309" t="s">
        <v>1</v>
      </c>
      <c r="N311" s="310" t="s">
        <v>43</v>
      </c>
      <c r="O311" s="92"/>
      <c r="P311" s="253">
        <f>O311*H311</f>
        <v>0</v>
      </c>
      <c r="Q311" s="253">
        <v>5.0000000000000002E-05</v>
      </c>
      <c r="R311" s="253">
        <f>Q311*H311</f>
        <v>0.0030000000000000001</v>
      </c>
      <c r="S311" s="253">
        <v>0</v>
      </c>
      <c r="T311" s="254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55" t="s">
        <v>172</v>
      </c>
      <c r="AT311" s="255" t="s">
        <v>313</v>
      </c>
      <c r="AU311" s="255" t="s">
        <v>87</v>
      </c>
      <c r="AY311" s="18" t="s">
        <v>129</v>
      </c>
      <c r="BE311" s="256">
        <f>IF(N311="základní",J311,0)</f>
        <v>0</v>
      </c>
      <c r="BF311" s="256">
        <f>IF(N311="snížená",J311,0)</f>
        <v>0</v>
      </c>
      <c r="BG311" s="256">
        <f>IF(N311="zákl. přenesená",J311,0)</f>
        <v>0</v>
      </c>
      <c r="BH311" s="256">
        <f>IF(N311="sníž. přenesená",J311,0)</f>
        <v>0</v>
      </c>
      <c r="BI311" s="256">
        <f>IF(N311="nulová",J311,0)</f>
        <v>0</v>
      </c>
      <c r="BJ311" s="18" t="s">
        <v>85</v>
      </c>
      <c r="BK311" s="256">
        <f>ROUND(I311*H311,2)</f>
        <v>0</v>
      </c>
      <c r="BL311" s="18" t="s">
        <v>136</v>
      </c>
      <c r="BM311" s="255" t="s">
        <v>362</v>
      </c>
    </row>
    <row r="312" s="13" customFormat="1">
      <c r="A312" s="13"/>
      <c r="B312" s="257"/>
      <c r="C312" s="258"/>
      <c r="D312" s="259" t="s">
        <v>138</v>
      </c>
      <c r="E312" s="260" t="s">
        <v>1</v>
      </c>
      <c r="F312" s="261" t="s">
        <v>363</v>
      </c>
      <c r="G312" s="258"/>
      <c r="H312" s="260" t="s">
        <v>1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7" t="s">
        <v>138</v>
      </c>
      <c r="AU312" s="267" t="s">
        <v>87</v>
      </c>
      <c r="AV312" s="13" t="s">
        <v>85</v>
      </c>
      <c r="AW312" s="13" t="s">
        <v>34</v>
      </c>
      <c r="AX312" s="13" t="s">
        <v>78</v>
      </c>
      <c r="AY312" s="267" t="s">
        <v>129</v>
      </c>
    </row>
    <row r="313" s="14" customFormat="1">
      <c r="A313" s="14"/>
      <c r="B313" s="268"/>
      <c r="C313" s="269"/>
      <c r="D313" s="259" t="s">
        <v>138</v>
      </c>
      <c r="E313" s="270" t="s">
        <v>1</v>
      </c>
      <c r="F313" s="271" t="s">
        <v>358</v>
      </c>
      <c r="G313" s="269"/>
      <c r="H313" s="272">
        <v>60</v>
      </c>
      <c r="I313" s="273"/>
      <c r="J313" s="269"/>
      <c r="K313" s="269"/>
      <c r="L313" s="274"/>
      <c r="M313" s="275"/>
      <c r="N313" s="276"/>
      <c r="O313" s="276"/>
      <c r="P313" s="276"/>
      <c r="Q313" s="276"/>
      <c r="R313" s="276"/>
      <c r="S313" s="276"/>
      <c r="T313" s="27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8" t="s">
        <v>138</v>
      </c>
      <c r="AU313" s="278" t="s">
        <v>87</v>
      </c>
      <c r="AV313" s="14" t="s">
        <v>87</v>
      </c>
      <c r="AW313" s="14" t="s">
        <v>34</v>
      </c>
      <c r="AX313" s="14" t="s">
        <v>78</v>
      </c>
      <c r="AY313" s="278" t="s">
        <v>129</v>
      </c>
    </row>
    <row r="314" s="15" customFormat="1">
      <c r="A314" s="15"/>
      <c r="B314" s="279"/>
      <c r="C314" s="280"/>
      <c r="D314" s="259" t="s">
        <v>138</v>
      </c>
      <c r="E314" s="281" t="s">
        <v>1</v>
      </c>
      <c r="F314" s="282" t="s">
        <v>141</v>
      </c>
      <c r="G314" s="280"/>
      <c r="H314" s="283">
        <v>60</v>
      </c>
      <c r="I314" s="284"/>
      <c r="J314" s="280"/>
      <c r="K314" s="280"/>
      <c r="L314" s="285"/>
      <c r="M314" s="286"/>
      <c r="N314" s="287"/>
      <c r="O314" s="287"/>
      <c r="P314" s="287"/>
      <c r="Q314" s="287"/>
      <c r="R314" s="287"/>
      <c r="S314" s="287"/>
      <c r="T314" s="288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89" t="s">
        <v>138</v>
      </c>
      <c r="AU314" s="289" t="s">
        <v>87</v>
      </c>
      <c r="AV314" s="15" t="s">
        <v>136</v>
      </c>
      <c r="AW314" s="15" t="s">
        <v>34</v>
      </c>
      <c r="AX314" s="15" t="s">
        <v>85</v>
      </c>
      <c r="AY314" s="289" t="s">
        <v>129</v>
      </c>
    </row>
    <row r="315" s="12" customFormat="1" ht="22.8" customHeight="1">
      <c r="A315" s="12"/>
      <c r="B315" s="228"/>
      <c r="C315" s="229"/>
      <c r="D315" s="230" t="s">
        <v>77</v>
      </c>
      <c r="E315" s="242" t="s">
        <v>159</v>
      </c>
      <c r="F315" s="242" t="s">
        <v>364</v>
      </c>
      <c r="G315" s="229"/>
      <c r="H315" s="229"/>
      <c r="I315" s="232"/>
      <c r="J315" s="243">
        <f>BK315</f>
        <v>0</v>
      </c>
      <c r="K315" s="229"/>
      <c r="L315" s="234"/>
      <c r="M315" s="235"/>
      <c r="N315" s="236"/>
      <c r="O315" s="236"/>
      <c r="P315" s="237">
        <f>SUM(P316:P415)</f>
        <v>0</v>
      </c>
      <c r="Q315" s="236"/>
      <c r="R315" s="237">
        <f>SUM(R316:R415)</f>
        <v>0.00032000000000000003</v>
      </c>
      <c r="S315" s="236"/>
      <c r="T315" s="238">
        <f>SUM(T316:T415)</f>
        <v>12.044270000000001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39" t="s">
        <v>85</v>
      </c>
      <c r="AT315" s="240" t="s">
        <v>77</v>
      </c>
      <c r="AU315" s="240" t="s">
        <v>85</v>
      </c>
      <c r="AY315" s="239" t="s">
        <v>129</v>
      </c>
      <c r="BK315" s="241">
        <f>SUM(BK316:BK415)</f>
        <v>0</v>
      </c>
    </row>
    <row r="316" s="2" customFormat="1" ht="16.5" customHeight="1">
      <c r="A316" s="39"/>
      <c r="B316" s="40"/>
      <c r="C316" s="244" t="s">
        <v>365</v>
      </c>
      <c r="D316" s="244" t="s">
        <v>131</v>
      </c>
      <c r="E316" s="245" t="s">
        <v>366</v>
      </c>
      <c r="F316" s="246" t="s">
        <v>367</v>
      </c>
      <c r="G316" s="247" t="s">
        <v>224</v>
      </c>
      <c r="H316" s="248">
        <v>4</v>
      </c>
      <c r="I316" s="249"/>
      <c r="J316" s="250">
        <f>ROUND(I316*H316,2)</f>
        <v>0</v>
      </c>
      <c r="K316" s="246" t="s">
        <v>135</v>
      </c>
      <c r="L316" s="45"/>
      <c r="M316" s="251" t="s">
        <v>1</v>
      </c>
      <c r="N316" s="252" t="s">
        <v>43</v>
      </c>
      <c r="O316" s="92"/>
      <c r="P316" s="253">
        <f>O316*H316</f>
        <v>0</v>
      </c>
      <c r="Q316" s="253">
        <v>0</v>
      </c>
      <c r="R316" s="253">
        <f>Q316*H316</f>
        <v>0</v>
      </c>
      <c r="S316" s="253">
        <v>0</v>
      </c>
      <c r="T316" s="25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55" t="s">
        <v>136</v>
      </c>
      <c r="AT316" s="255" t="s">
        <v>131</v>
      </c>
      <c r="AU316" s="255" t="s">
        <v>87</v>
      </c>
      <c r="AY316" s="18" t="s">
        <v>129</v>
      </c>
      <c r="BE316" s="256">
        <f>IF(N316="základní",J316,0)</f>
        <v>0</v>
      </c>
      <c r="BF316" s="256">
        <f>IF(N316="snížená",J316,0)</f>
        <v>0</v>
      </c>
      <c r="BG316" s="256">
        <f>IF(N316="zákl. přenesená",J316,0)</f>
        <v>0</v>
      </c>
      <c r="BH316" s="256">
        <f>IF(N316="sníž. přenesená",J316,0)</f>
        <v>0</v>
      </c>
      <c r="BI316" s="256">
        <f>IF(N316="nulová",J316,0)</f>
        <v>0</v>
      </c>
      <c r="BJ316" s="18" t="s">
        <v>85</v>
      </c>
      <c r="BK316" s="256">
        <f>ROUND(I316*H316,2)</f>
        <v>0</v>
      </c>
      <c r="BL316" s="18" t="s">
        <v>136</v>
      </c>
      <c r="BM316" s="255" t="s">
        <v>368</v>
      </c>
    </row>
    <row r="317" s="13" customFormat="1">
      <c r="A317" s="13"/>
      <c r="B317" s="257"/>
      <c r="C317" s="258"/>
      <c r="D317" s="259" t="s">
        <v>138</v>
      </c>
      <c r="E317" s="260" t="s">
        <v>1</v>
      </c>
      <c r="F317" s="261" t="s">
        <v>369</v>
      </c>
      <c r="G317" s="258"/>
      <c r="H317" s="260" t="s">
        <v>1</v>
      </c>
      <c r="I317" s="262"/>
      <c r="J317" s="258"/>
      <c r="K317" s="258"/>
      <c r="L317" s="263"/>
      <c r="M317" s="264"/>
      <c r="N317" s="265"/>
      <c r="O317" s="265"/>
      <c r="P317" s="265"/>
      <c r="Q317" s="265"/>
      <c r="R317" s="265"/>
      <c r="S317" s="265"/>
      <c r="T317" s="26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7" t="s">
        <v>138</v>
      </c>
      <c r="AU317" s="267" t="s">
        <v>87</v>
      </c>
      <c r="AV317" s="13" t="s">
        <v>85</v>
      </c>
      <c r="AW317" s="13" t="s">
        <v>34</v>
      </c>
      <c r="AX317" s="13" t="s">
        <v>78</v>
      </c>
      <c r="AY317" s="267" t="s">
        <v>129</v>
      </c>
    </row>
    <row r="318" s="14" customFormat="1">
      <c r="A318" s="14"/>
      <c r="B318" s="268"/>
      <c r="C318" s="269"/>
      <c r="D318" s="259" t="s">
        <v>138</v>
      </c>
      <c r="E318" s="270" t="s">
        <v>1</v>
      </c>
      <c r="F318" s="271" t="s">
        <v>136</v>
      </c>
      <c r="G318" s="269"/>
      <c r="H318" s="272">
        <v>4</v>
      </c>
      <c r="I318" s="273"/>
      <c r="J318" s="269"/>
      <c r="K318" s="269"/>
      <c r="L318" s="274"/>
      <c r="M318" s="275"/>
      <c r="N318" s="276"/>
      <c r="O318" s="276"/>
      <c r="P318" s="276"/>
      <c r="Q318" s="276"/>
      <c r="R318" s="276"/>
      <c r="S318" s="276"/>
      <c r="T318" s="27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8" t="s">
        <v>138</v>
      </c>
      <c r="AU318" s="278" t="s">
        <v>87</v>
      </c>
      <c r="AV318" s="14" t="s">
        <v>87</v>
      </c>
      <c r="AW318" s="14" t="s">
        <v>34</v>
      </c>
      <c r="AX318" s="14" t="s">
        <v>78</v>
      </c>
      <c r="AY318" s="278" t="s">
        <v>129</v>
      </c>
    </row>
    <row r="319" s="15" customFormat="1">
      <c r="A319" s="15"/>
      <c r="B319" s="279"/>
      <c r="C319" s="280"/>
      <c r="D319" s="259" t="s">
        <v>138</v>
      </c>
      <c r="E319" s="281" t="s">
        <v>1</v>
      </c>
      <c r="F319" s="282" t="s">
        <v>141</v>
      </c>
      <c r="G319" s="280"/>
      <c r="H319" s="283">
        <v>4</v>
      </c>
      <c r="I319" s="284"/>
      <c r="J319" s="280"/>
      <c r="K319" s="280"/>
      <c r="L319" s="285"/>
      <c r="M319" s="286"/>
      <c r="N319" s="287"/>
      <c r="O319" s="287"/>
      <c r="P319" s="287"/>
      <c r="Q319" s="287"/>
      <c r="R319" s="287"/>
      <c r="S319" s="287"/>
      <c r="T319" s="288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9" t="s">
        <v>138</v>
      </c>
      <c r="AU319" s="289" t="s">
        <v>87</v>
      </c>
      <c r="AV319" s="15" t="s">
        <v>136</v>
      </c>
      <c r="AW319" s="15" t="s">
        <v>34</v>
      </c>
      <c r="AX319" s="15" t="s">
        <v>85</v>
      </c>
      <c r="AY319" s="289" t="s">
        <v>129</v>
      </c>
    </row>
    <row r="320" s="2" customFormat="1" ht="16.5" customHeight="1">
      <c r="A320" s="39"/>
      <c r="B320" s="40"/>
      <c r="C320" s="244" t="s">
        <v>370</v>
      </c>
      <c r="D320" s="244" t="s">
        <v>131</v>
      </c>
      <c r="E320" s="245" t="s">
        <v>371</v>
      </c>
      <c r="F320" s="246" t="s">
        <v>372</v>
      </c>
      <c r="G320" s="247" t="s">
        <v>224</v>
      </c>
      <c r="H320" s="248">
        <v>41</v>
      </c>
      <c r="I320" s="249"/>
      <c r="J320" s="250">
        <f>ROUND(I320*H320,2)</f>
        <v>0</v>
      </c>
      <c r="K320" s="246" t="s">
        <v>135</v>
      </c>
      <c r="L320" s="45"/>
      <c r="M320" s="251" t="s">
        <v>1</v>
      </c>
      <c r="N320" s="252" t="s">
        <v>43</v>
      </c>
      <c r="O320" s="92"/>
      <c r="P320" s="253">
        <f>O320*H320</f>
        <v>0</v>
      </c>
      <c r="Q320" s="253">
        <v>0</v>
      </c>
      <c r="R320" s="253">
        <f>Q320*H320</f>
        <v>0</v>
      </c>
      <c r="S320" s="253">
        <v>0</v>
      </c>
      <c r="T320" s="254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55" t="s">
        <v>136</v>
      </c>
      <c r="AT320" s="255" t="s">
        <v>131</v>
      </c>
      <c r="AU320" s="255" t="s">
        <v>87</v>
      </c>
      <c r="AY320" s="18" t="s">
        <v>129</v>
      </c>
      <c r="BE320" s="256">
        <f>IF(N320="základní",J320,0)</f>
        <v>0</v>
      </c>
      <c r="BF320" s="256">
        <f>IF(N320="snížená",J320,0)</f>
        <v>0</v>
      </c>
      <c r="BG320" s="256">
        <f>IF(N320="zákl. přenesená",J320,0)</f>
        <v>0</v>
      </c>
      <c r="BH320" s="256">
        <f>IF(N320="sníž. přenesená",J320,0)</f>
        <v>0</v>
      </c>
      <c r="BI320" s="256">
        <f>IF(N320="nulová",J320,0)</f>
        <v>0</v>
      </c>
      <c r="BJ320" s="18" t="s">
        <v>85</v>
      </c>
      <c r="BK320" s="256">
        <f>ROUND(I320*H320,2)</f>
        <v>0</v>
      </c>
      <c r="BL320" s="18" t="s">
        <v>136</v>
      </c>
      <c r="BM320" s="255" t="s">
        <v>373</v>
      </c>
    </row>
    <row r="321" s="13" customFormat="1">
      <c r="A321" s="13"/>
      <c r="B321" s="257"/>
      <c r="C321" s="258"/>
      <c r="D321" s="259" t="s">
        <v>138</v>
      </c>
      <c r="E321" s="260" t="s">
        <v>1</v>
      </c>
      <c r="F321" s="261" t="s">
        <v>374</v>
      </c>
      <c r="G321" s="258"/>
      <c r="H321" s="260" t="s">
        <v>1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7" t="s">
        <v>138</v>
      </c>
      <c r="AU321" s="267" t="s">
        <v>87</v>
      </c>
      <c r="AV321" s="13" t="s">
        <v>85</v>
      </c>
      <c r="AW321" s="13" t="s">
        <v>34</v>
      </c>
      <c r="AX321" s="13" t="s">
        <v>78</v>
      </c>
      <c r="AY321" s="267" t="s">
        <v>129</v>
      </c>
    </row>
    <row r="322" s="14" customFormat="1">
      <c r="A322" s="14"/>
      <c r="B322" s="268"/>
      <c r="C322" s="269"/>
      <c r="D322" s="259" t="s">
        <v>138</v>
      </c>
      <c r="E322" s="270" t="s">
        <v>1</v>
      </c>
      <c r="F322" s="271" t="s">
        <v>375</v>
      </c>
      <c r="G322" s="269"/>
      <c r="H322" s="272">
        <v>41</v>
      </c>
      <c r="I322" s="273"/>
      <c r="J322" s="269"/>
      <c r="K322" s="269"/>
      <c r="L322" s="274"/>
      <c r="M322" s="275"/>
      <c r="N322" s="276"/>
      <c r="O322" s="276"/>
      <c r="P322" s="276"/>
      <c r="Q322" s="276"/>
      <c r="R322" s="276"/>
      <c r="S322" s="276"/>
      <c r="T322" s="27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8" t="s">
        <v>138</v>
      </c>
      <c r="AU322" s="278" t="s">
        <v>87</v>
      </c>
      <c r="AV322" s="14" t="s">
        <v>87</v>
      </c>
      <c r="AW322" s="14" t="s">
        <v>34</v>
      </c>
      <c r="AX322" s="14" t="s">
        <v>78</v>
      </c>
      <c r="AY322" s="278" t="s">
        <v>129</v>
      </c>
    </row>
    <row r="323" s="15" customFormat="1">
      <c r="A323" s="15"/>
      <c r="B323" s="279"/>
      <c r="C323" s="280"/>
      <c r="D323" s="259" t="s">
        <v>138</v>
      </c>
      <c r="E323" s="281" t="s">
        <v>1</v>
      </c>
      <c r="F323" s="282" t="s">
        <v>141</v>
      </c>
      <c r="G323" s="280"/>
      <c r="H323" s="283">
        <v>41</v>
      </c>
      <c r="I323" s="284"/>
      <c r="J323" s="280"/>
      <c r="K323" s="280"/>
      <c r="L323" s="285"/>
      <c r="M323" s="286"/>
      <c r="N323" s="287"/>
      <c r="O323" s="287"/>
      <c r="P323" s="287"/>
      <c r="Q323" s="287"/>
      <c r="R323" s="287"/>
      <c r="S323" s="287"/>
      <c r="T323" s="28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89" t="s">
        <v>138</v>
      </c>
      <c r="AU323" s="289" t="s">
        <v>87</v>
      </c>
      <c r="AV323" s="15" t="s">
        <v>136</v>
      </c>
      <c r="AW323" s="15" t="s">
        <v>34</v>
      </c>
      <c r="AX323" s="15" t="s">
        <v>85</v>
      </c>
      <c r="AY323" s="289" t="s">
        <v>129</v>
      </c>
    </row>
    <row r="324" s="2" customFormat="1" ht="16.5" customHeight="1">
      <c r="A324" s="39"/>
      <c r="B324" s="40"/>
      <c r="C324" s="244" t="s">
        <v>376</v>
      </c>
      <c r="D324" s="244" t="s">
        <v>131</v>
      </c>
      <c r="E324" s="245" t="s">
        <v>377</v>
      </c>
      <c r="F324" s="246" t="s">
        <v>378</v>
      </c>
      <c r="G324" s="247" t="s">
        <v>224</v>
      </c>
      <c r="H324" s="248">
        <v>41</v>
      </c>
      <c r="I324" s="249"/>
      <c r="J324" s="250">
        <f>ROUND(I324*H324,2)</f>
        <v>0</v>
      </c>
      <c r="K324" s="246" t="s">
        <v>135</v>
      </c>
      <c r="L324" s="45"/>
      <c r="M324" s="251" t="s">
        <v>1</v>
      </c>
      <c r="N324" s="252" t="s">
        <v>43</v>
      </c>
      <c r="O324" s="92"/>
      <c r="P324" s="253">
        <f>O324*H324</f>
        <v>0</v>
      </c>
      <c r="Q324" s="253">
        <v>0</v>
      </c>
      <c r="R324" s="253">
        <f>Q324*H324</f>
        <v>0</v>
      </c>
      <c r="S324" s="253">
        <v>0</v>
      </c>
      <c r="T324" s="254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55" t="s">
        <v>136</v>
      </c>
      <c r="AT324" s="255" t="s">
        <v>131</v>
      </c>
      <c r="AU324" s="255" t="s">
        <v>87</v>
      </c>
      <c r="AY324" s="18" t="s">
        <v>129</v>
      </c>
      <c r="BE324" s="256">
        <f>IF(N324="základní",J324,0)</f>
        <v>0</v>
      </c>
      <c r="BF324" s="256">
        <f>IF(N324="snížená",J324,0)</f>
        <v>0</v>
      </c>
      <c r="BG324" s="256">
        <f>IF(N324="zákl. přenesená",J324,0)</f>
        <v>0</v>
      </c>
      <c r="BH324" s="256">
        <f>IF(N324="sníž. přenesená",J324,0)</f>
        <v>0</v>
      </c>
      <c r="BI324" s="256">
        <f>IF(N324="nulová",J324,0)</f>
        <v>0</v>
      </c>
      <c r="BJ324" s="18" t="s">
        <v>85</v>
      </c>
      <c r="BK324" s="256">
        <f>ROUND(I324*H324,2)</f>
        <v>0</v>
      </c>
      <c r="BL324" s="18" t="s">
        <v>136</v>
      </c>
      <c r="BM324" s="255" t="s">
        <v>379</v>
      </c>
    </row>
    <row r="325" s="13" customFormat="1">
      <c r="A325" s="13"/>
      <c r="B325" s="257"/>
      <c r="C325" s="258"/>
      <c r="D325" s="259" t="s">
        <v>138</v>
      </c>
      <c r="E325" s="260" t="s">
        <v>1</v>
      </c>
      <c r="F325" s="261" t="s">
        <v>374</v>
      </c>
      <c r="G325" s="258"/>
      <c r="H325" s="260" t="s">
        <v>1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7" t="s">
        <v>138</v>
      </c>
      <c r="AU325" s="267" t="s">
        <v>87</v>
      </c>
      <c r="AV325" s="13" t="s">
        <v>85</v>
      </c>
      <c r="AW325" s="13" t="s">
        <v>34</v>
      </c>
      <c r="AX325" s="13" t="s">
        <v>78</v>
      </c>
      <c r="AY325" s="267" t="s">
        <v>129</v>
      </c>
    </row>
    <row r="326" s="14" customFormat="1">
      <c r="A326" s="14"/>
      <c r="B326" s="268"/>
      <c r="C326" s="269"/>
      <c r="D326" s="259" t="s">
        <v>138</v>
      </c>
      <c r="E326" s="270" t="s">
        <v>1</v>
      </c>
      <c r="F326" s="271" t="s">
        <v>375</v>
      </c>
      <c r="G326" s="269"/>
      <c r="H326" s="272">
        <v>41</v>
      </c>
      <c r="I326" s="273"/>
      <c r="J326" s="269"/>
      <c r="K326" s="269"/>
      <c r="L326" s="274"/>
      <c r="M326" s="275"/>
      <c r="N326" s="276"/>
      <c r="O326" s="276"/>
      <c r="P326" s="276"/>
      <c r="Q326" s="276"/>
      <c r="R326" s="276"/>
      <c r="S326" s="276"/>
      <c r="T326" s="27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8" t="s">
        <v>138</v>
      </c>
      <c r="AU326" s="278" t="s">
        <v>87</v>
      </c>
      <c r="AV326" s="14" t="s">
        <v>87</v>
      </c>
      <c r="AW326" s="14" t="s">
        <v>34</v>
      </c>
      <c r="AX326" s="14" t="s">
        <v>78</v>
      </c>
      <c r="AY326" s="278" t="s">
        <v>129</v>
      </c>
    </row>
    <row r="327" s="15" customFormat="1">
      <c r="A327" s="15"/>
      <c r="B327" s="279"/>
      <c r="C327" s="280"/>
      <c r="D327" s="259" t="s">
        <v>138</v>
      </c>
      <c r="E327" s="281" t="s">
        <v>1</v>
      </c>
      <c r="F327" s="282" t="s">
        <v>141</v>
      </c>
      <c r="G327" s="280"/>
      <c r="H327" s="283">
        <v>41</v>
      </c>
      <c r="I327" s="284"/>
      <c r="J327" s="280"/>
      <c r="K327" s="280"/>
      <c r="L327" s="285"/>
      <c r="M327" s="286"/>
      <c r="N327" s="287"/>
      <c r="O327" s="287"/>
      <c r="P327" s="287"/>
      <c r="Q327" s="287"/>
      <c r="R327" s="287"/>
      <c r="S327" s="287"/>
      <c r="T327" s="28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9" t="s">
        <v>138</v>
      </c>
      <c r="AU327" s="289" t="s">
        <v>87</v>
      </c>
      <c r="AV327" s="15" t="s">
        <v>136</v>
      </c>
      <c r="AW327" s="15" t="s">
        <v>34</v>
      </c>
      <c r="AX327" s="15" t="s">
        <v>85</v>
      </c>
      <c r="AY327" s="289" t="s">
        <v>129</v>
      </c>
    </row>
    <row r="328" s="2" customFormat="1" ht="16.5" customHeight="1">
      <c r="A328" s="39"/>
      <c r="B328" s="40"/>
      <c r="C328" s="244" t="s">
        <v>380</v>
      </c>
      <c r="D328" s="244" t="s">
        <v>131</v>
      </c>
      <c r="E328" s="245" t="s">
        <v>381</v>
      </c>
      <c r="F328" s="246" t="s">
        <v>382</v>
      </c>
      <c r="G328" s="247" t="s">
        <v>224</v>
      </c>
      <c r="H328" s="248">
        <v>4</v>
      </c>
      <c r="I328" s="249"/>
      <c r="J328" s="250">
        <f>ROUND(I328*H328,2)</f>
        <v>0</v>
      </c>
      <c r="K328" s="246" t="s">
        <v>135</v>
      </c>
      <c r="L328" s="45"/>
      <c r="M328" s="251" t="s">
        <v>1</v>
      </c>
      <c r="N328" s="252" t="s">
        <v>43</v>
      </c>
      <c r="O328" s="92"/>
      <c r="P328" s="253">
        <f>O328*H328</f>
        <v>0</v>
      </c>
      <c r="Q328" s="253">
        <v>8.0000000000000007E-05</v>
      </c>
      <c r="R328" s="253">
        <f>Q328*H328</f>
        <v>0.00032000000000000003</v>
      </c>
      <c r="S328" s="253">
        <v>0</v>
      </c>
      <c r="T328" s="25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55" t="s">
        <v>136</v>
      </c>
      <c r="AT328" s="255" t="s">
        <v>131</v>
      </c>
      <c r="AU328" s="255" t="s">
        <v>87</v>
      </c>
      <c r="AY328" s="18" t="s">
        <v>129</v>
      </c>
      <c r="BE328" s="256">
        <f>IF(N328="základní",J328,0)</f>
        <v>0</v>
      </c>
      <c r="BF328" s="256">
        <f>IF(N328="snížená",J328,0)</f>
        <v>0</v>
      </c>
      <c r="BG328" s="256">
        <f>IF(N328="zákl. přenesená",J328,0)</f>
        <v>0</v>
      </c>
      <c r="BH328" s="256">
        <f>IF(N328="sníž. přenesená",J328,0)</f>
        <v>0</v>
      </c>
      <c r="BI328" s="256">
        <f>IF(N328="nulová",J328,0)</f>
        <v>0</v>
      </c>
      <c r="BJ328" s="18" t="s">
        <v>85</v>
      </c>
      <c r="BK328" s="256">
        <f>ROUND(I328*H328,2)</f>
        <v>0</v>
      </c>
      <c r="BL328" s="18" t="s">
        <v>136</v>
      </c>
      <c r="BM328" s="255" t="s">
        <v>383</v>
      </c>
    </row>
    <row r="329" s="13" customFormat="1">
      <c r="A329" s="13"/>
      <c r="B329" s="257"/>
      <c r="C329" s="258"/>
      <c r="D329" s="259" t="s">
        <v>138</v>
      </c>
      <c r="E329" s="260" t="s">
        <v>1</v>
      </c>
      <c r="F329" s="261" t="s">
        <v>384</v>
      </c>
      <c r="G329" s="258"/>
      <c r="H329" s="260" t="s">
        <v>1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7" t="s">
        <v>138</v>
      </c>
      <c r="AU329" s="267" t="s">
        <v>87</v>
      </c>
      <c r="AV329" s="13" t="s">
        <v>85</v>
      </c>
      <c r="AW329" s="13" t="s">
        <v>34</v>
      </c>
      <c r="AX329" s="13" t="s">
        <v>78</v>
      </c>
      <c r="AY329" s="267" t="s">
        <v>129</v>
      </c>
    </row>
    <row r="330" s="14" customFormat="1">
      <c r="A330" s="14"/>
      <c r="B330" s="268"/>
      <c r="C330" s="269"/>
      <c r="D330" s="259" t="s">
        <v>138</v>
      </c>
      <c r="E330" s="270" t="s">
        <v>1</v>
      </c>
      <c r="F330" s="271" t="s">
        <v>136</v>
      </c>
      <c r="G330" s="269"/>
      <c r="H330" s="272">
        <v>4</v>
      </c>
      <c r="I330" s="273"/>
      <c r="J330" s="269"/>
      <c r="K330" s="269"/>
      <c r="L330" s="274"/>
      <c r="M330" s="275"/>
      <c r="N330" s="276"/>
      <c r="O330" s="276"/>
      <c r="P330" s="276"/>
      <c r="Q330" s="276"/>
      <c r="R330" s="276"/>
      <c r="S330" s="276"/>
      <c r="T330" s="27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8" t="s">
        <v>138</v>
      </c>
      <c r="AU330" s="278" t="s">
        <v>87</v>
      </c>
      <c r="AV330" s="14" t="s">
        <v>87</v>
      </c>
      <c r="AW330" s="14" t="s">
        <v>34</v>
      </c>
      <c r="AX330" s="14" t="s">
        <v>78</v>
      </c>
      <c r="AY330" s="278" t="s">
        <v>129</v>
      </c>
    </row>
    <row r="331" s="15" customFormat="1">
      <c r="A331" s="15"/>
      <c r="B331" s="279"/>
      <c r="C331" s="280"/>
      <c r="D331" s="259" t="s">
        <v>138</v>
      </c>
      <c r="E331" s="281" t="s">
        <v>1</v>
      </c>
      <c r="F331" s="282" t="s">
        <v>141</v>
      </c>
      <c r="G331" s="280"/>
      <c r="H331" s="283">
        <v>4</v>
      </c>
      <c r="I331" s="284"/>
      <c r="J331" s="280"/>
      <c r="K331" s="280"/>
      <c r="L331" s="285"/>
      <c r="M331" s="286"/>
      <c r="N331" s="287"/>
      <c r="O331" s="287"/>
      <c r="P331" s="287"/>
      <c r="Q331" s="287"/>
      <c r="R331" s="287"/>
      <c r="S331" s="287"/>
      <c r="T331" s="288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9" t="s">
        <v>138</v>
      </c>
      <c r="AU331" s="289" t="s">
        <v>87</v>
      </c>
      <c r="AV331" s="15" t="s">
        <v>136</v>
      </c>
      <c r="AW331" s="15" t="s">
        <v>34</v>
      </c>
      <c r="AX331" s="15" t="s">
        <v>85</v>
      </c>
      <c r="AY331" s="289" t="s">
        <v>129</v>
      </c>
    </row>
    <row r="332" s="2" customFormat="1" ht="16.5" customHeight="1">
      <c r="A332" s="39"/>
      <c r="B332" s="40"/>
      <c r="C332" s="244" t="s">
        <v>385</v>
      </c>
      <c r="D332" s="244" t="s">
        <v>131</v>
      </c>
      <c r="E332" s="245" t="s">
        <v>386</v>
      </c>
      <c r="F332" s="246" t="s">
        <v>387</v>
      </c>
      <c r="G332" s="247" t="s">
        <v>244</v>
      </c>
      <c r="H332" s="248">
        <v>0.14999999999999999</v>
      </c>
      <c r="I332" s="249"/>
      <c r="J332" s="250">
        <f>ROUND(I332*H332,2)</f>
        <v>0</v>
      </c>
      <c r="K332" s="246" t="s">
        <v>135</v>
      </c>
      <c r="L332" s="45"/>
      <c r="M332" s="251" t="s">
        <v>1</v>
      </c>
      <c r="N332" s="252" t="s">
        <v>43</v>
      </c>
      <c r="O332" s="92"/>
      <c r="P332" s="253">
        <f>O332*H332</f>
        <v>0</v>
      </c>
      <c r="Q332" s="253">
        <v>0</v>
      </c>
      <c r="R332" s="253">
        <f>Q332*H332</f>
        <v>0</v>
      </c>
      <c r="S332" s="253">
        <v>2.2000000000000002</v>
      </c>
      <c r="T332" s="254">
        <f>S332*H332</f>
        <v>0.33000000000000002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55" t="s">
        <v>136</v>
      </c>
      <c r="AT332" s="255" t="s">
        <v>131</v>
      </c>
      <c r="AU332" s="255" t="s">
        <v>87</v>
      </c>
      <c r="AY332" s="18" t="s">
        <v>129</v>
      </c>
      <c r="BE332" s="256">
        <f>IF(N332="základní",J332,0)</f>
        <v>0</v>
      </c>
      <c r="BF332" s="256">
        <f>IF(N332="snížená",J332,0)</f>
        <v>0</v>
      </c>
      <c r="BG332" s="256">
        <f>IF(N332="zákl. přenesená",J332,0)</f>
        <v>0</v>
      </c>
      <c r="BH332" s="256">
        <f>IF(N332="sníž. přenesená",J332,0)</f>
        <v>0</v>
      </c>
      <c r="BI332" s="256">
        <f>IF(N332="nulová",J332,0)</f>
        <v>0</v>
      </c>
      <c r="BJ332" s="18" t="s">
        <v>85</v>
      </c>
      <c r="BK332" s="256">
        <f>ROUND(I332*H332,2)</f>
        <v>0</v>
      </c>
      <c r="BL332" s="18" t="s">
        <v>136</v>
      </c>
      <c r="BM332" s="255" t="s">
        <v>388</v>
      </c>
    </row>
    <row r="333" s="13" customFormat="1">
      <c r="A333" s="13"/>
      <c r="B333" s="257"/>
      <c r="C333" s="258"/>
      <c r="D333" s="259" t="s">
        <v>138</v>
      </c>
      <c r="E333" s="260" t="s">
        <v>1</v>
      </c>
      <c r="F333" s="261" t="s">
        <v>389</v>
      </c>
      <c r="G333" s="258"/>
      <c r="H333" s="260" t="s">
        <v>1</v>
      </c>
      <c r="I333" s="262"/>
      <c r="J333" s="258"/>
      <c r="K333" s="258"/>
      <c r="L333" s="263"/>
      <c r="M333" s="264"/>
      <c r="N333" s="265"/>
      <c r="O333" s="265"/>
      <c r="P333" s="265"/>
      <c r="Q333" s="265"/>
      <c r="R333" s="265"/>
      <c r="S333" s="265"/>
      <c r="T333" s="26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7" t="s">
        <v>138</v>
      </c>
      <c r="AU333" s="267" t="s">
        <v>87</v>
      </c>
      <c r="AV333" s="13" t="s">
        <v>85</v>
      </c>
      <c r="AW333" s="13" t="s">
        <v>34</v>
      </c>
      <c r="AX333" s="13" t="s">
        <v>78</v>
      </c>
      <c r="AY333" s="267" t="s">
        <v>129</v>
      </c>
    </row>
    <row r="334" s="14" customFormat="1">
      <c r="A334" s="14"/>
      <c r="B334" s="268"/>
      <c r="C334" s="269"/>
      <c r="D334" s="259" t="s">
        <v>138</v>
      </c>
      <c r="E334" s="270" t="s">
        <v>1</v>
      </c>
      <c r="F334" s="271" t="s">
        <v>390</v>
      </c>
      <c r="G334" s="269"/>
      <c r="H334" s="272">
        <v>0.14999999999999999</v>
      </c>
      <c r="I334" s="273"/>
      <c r="J334" s="269"/>
      <c r="K334" s="269"/>
      <c r="L334" s="274"/>
      <c r="M334" s="275"/>
      <c r="N334" s="276"/>
      <c r="O334" s="276"/>
      <c r="P334" s="276"/>
      <c r="Q334" s="276"/>
      <c r="R334" s="276"/>
      <c r="S334" s="276"/>
      <c r="T334" s="27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8" t="s">
        <v>138</v>
      </c>
      <c r="AU334" s="278" t="s">
        <v>87</v>
      </c>
      <c r="AV334" s="14" t="s">
        <v>87</v>
      </c>
      <c r="AW334" s="14" t="s">
        <v>34</v>
      </c>
      <c r="AX334" s="14" t="s">
        <v>78</v>
      </c>
      <c r="AY334" s="278" t="s">
        <v>129</v>
      </c>
    </row>
    <row r="335" s="15" customFormat="1">
      <c r="A335" s="15"/>
      <c r="B335" s="279"/>
      <c r="C335" s="280"/>
      <c r="D335" s="259" t="s">
        <v>138</v>
      </c>
      <c r="E335" s="281" t="s">
        <v>1</v>
      </c>
      <c r="F335" s="282" t="s">
        <v>141</v>
      </c>
      <c r="G335" s="280"/>
      <c r="H335" s="283">
        <v>0.14999999999999999</v>
      </c>
      <c r="I335" s="284"/>
      <c r="J335" s="280"/>
      <c r="K335" s="280"/>
      <c r="L335" s="285"/>
      <c r="M335" s="286"/>
      <c r="N335" s="287"/>
      <c r="O335" s="287"/>
      <c r="P335" s="287"/>
      <c r="Q335" s="287"/>
      <c r="R335" s="287"/>
      <c r="S335" s="287"/>
      <c r="T335" s="288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9" t="s">
        <v>138</v>
      </c>
      <c r="AU335" s="289" t="s">
        <v>87</v>
      </c>
      <c r="AV335" s="15" t="s">
        <v>136</v>
      </c>
      <c r="AW335" s="15" t="s">
        <v>34</v>
      </c>
      <c r="AX335" s="15" t="s">
        <v>85</v>
      </c>
      <c r="AY335" s="289" t="s">
        <v>129</v>
      </c>
    </row>
    <row r="336" s="2" customFormat="1" ht="16.5" customHeight="1">
      <c r="A336" s="39"/>
      <c r="B336" s="40"/>
      <c r="C336" s="244" t="s">
        <v>391</v>
      </c>
      <c r="D336" s="244" t="s">
        <v>131</v>
      </c>
      <c r="E336" s="245" t="s">
        <v>392</v>
      </c>
      <c r="F336" s="246" t="s">
        <v>393</v>
      </c>
      <c r="G336" s="247" t="s">
        <v>244</v>
      </c>
      <c r="H336" s="248">
        <v>4.4000000000000004</v>
      </c>
      <c r="I336" s="249"/>
      <c r="J336" s="250">
        <f>ROUND(I336*H336,2)</f>
        <v>0</v>
      </c>
      <c r="K336" s="246" t="s">
        <v>135</v>
      </c>
      <c r="L336" s="45"/>
      <c r="M336" s="251" t="s">
        <v>1</v>
      </c>
      <c r="N336" s="252" t="s">
        <v>43</v>
      </c>
      <c r="O336" s="92"/>
      <c r="P336" s="253">
        <f>O336*H336</f>
        <v>0</v>
      </c>
      <c r="Q336" s="253">
        <v>0</v>
      </c>
      <c r="R336" s="253">
        <f>Q336*H336</f>
        <v>0</v>
      </c>
      <c r="S336" s="253">
        <v>2.2000000000000002</v>
      </c>
      <c r="T336" s="254">
        <f>S336*H336</f>
        <v>9.6800000000000015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5" t="s">
        <v>136</v>
      </c>
      <c r="AT336" s="255" t="s">
        <v>131</v>
      </c>
      <c r="AU336" s="255" t="s">
        <v>87</v>
      </c>
      <c r="AY336" s="18" t="s">
        <v>129</v>
      </c>
      <c r="BE336" s="256">
        <f>IF(N336="základní",J336,0)</f>
        <v>0</v>
      </c>
      <c r="BF336" s="256">
        <f>IF(N336="snížená",J336,0)</f>
        <v>0</v>
      </c>
      <c r="BG336" s="256">
        <f>IF(N336="zákl. přenesená",J336,0)</f>
        <v>0</v>
      </c>
      <c r="BH336" s="256">
        <f>IF(N336="sníž. přenesená",J336,0)</f>
        <v>0</v>
      </c>
      <c r="BI336" s="256">
        <f>IF(N336="nulová",J336,0)</f>
        <v>0</v>
      </c>
      <c r="BJ336" s="18" t="s">
        <v>85</v>
      </c>
      <c r="BK336" s="256">
        <f>ROUND(I336*H336,2)</f>
        <v>0</v>
      </c>
      <c r="BL336" s="18" t="s">
        <v>136</v>
      </c>
      <c r="BM336" s="255" t="s">
        <v>394</v>
      </c>
    </row>
    <row r="337" s="13" customFormat="1">
      <c r="A337" s="13"/>
      <c r="B337" s="257"/>
      <c r="C337" s="258"/>
      <c r="D337" s="259" t="s">
        <v>138</v>
      </c>
      <c r="E337" s="260" t="s">
        <v>1</v>
      </c>
      <c r="F337" s="261" t="s">
        <v>395</v>
      </c>
      <c r="G337" s="258"/>
      <c r="H337" s="260" t="s">
        <v>1</v>
      </c>
      <c r="I337" s="262"/>
      <c r="J337" s="258"/>
      <c r="K337" s="258"/>
      <c r="L337" s="263"/>
      <c r="M337" s="264"/>
      <c r="N337" s="265"/>
      <c r="O337" s="265"/>
      <c r="P337" s="265"/>
      <c r="Q337" s="265"/>
      <c r="R337" s="265"/>
      <c r="S337" s="265"/>
      <c r="T337" s="26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7" t="s">
        <v>138</v>
      </c>
      <c r="AU337" s="267" t="s">
        <v>87</v>
      </c>
      <c r="AV337" s="13" t="s">
        <v>85</v>
      </c>
      <c r="AW337" s="13" t="s">
        <v>34</v>
      </c>
      <c r="AX337" s="13" t="s">
        <v>78</v>
      </c>
      <c r="AY337" s="267" t="s">
        <v>129</v>
      </c>
    </row>
    <row r="338" s="14" customFormat="1">
      <c r="A338" s="14"/>
      <c r="B338" s="268"/>
      <c r="C338" s="269"/>
      <c r="D338" s="259" t="s">
        <v>138</v>
      </c>
      <c r="E338" s="270" t="s">
        <v>1</v>
      </c>
      <c r="F338" s="271" t="s">
        <v>396</v>
      </c>
      <c r="G338" s="269"/>
      <c r="H338" s="272">
        <v>4.4000000000000004</v>
      </c>
      <c r="I338" s="273"/>
      <c r="J338" s="269"/>
      <c r="K338" s="269"/>
      <c r="L338" s="274"/>
      <c r="M338" s="275"/>
      <c r="N338" s="276"/>
      <c r="O338" s="276"/>
      <c r="P338" s="276"/>
      <c r="Q338" s="276"/>
      <c r="R338" s="276"/>
      <c r="S338" s="276"/>
      <c r="T338" s="27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8" t="s">
        <v>138</v>
      </c>
      <c r="AU338" s="278" t="s">
        <v>87</v>
      </c>
      <c r="AV338" s="14" t="s">
        <v>87</v>
      </c>
      <c r="AW338" s="14" t="s">
        <v>34</v>
      </c>
      <c r="AX338" s="14" t="s">
        <v>78</v>
      </c>
      <c r="AY338" s="278" t="s">
        <v>129</v>
      </c>
    </row>
    <row r="339" s="15" customFormat="1">
      <c r="A339" s="15"/>
      <c r="B339" s="279"/>
      <c r="C339" s="280"/>
      <c r="D339" s="259" t="s">
        <v>138</v>
      </c>
      <c r="E339" s="281" t="s">
        <v>1</v>
      </c>
      <c r="F339" s="282" t="s">
        <v>141</v>
      </c>
      <c r="G339" s="280"/>
      <c r="H339" s="283">
        <v>4.4000000000000004</v>
      </c>
      <c r="I339" s="284"/>
      <c r="J339" s="280"/>
      <c r="K339" s="280"/>
      <c r="L339" s="285"/>
      <c r="M339" s="286"/>
      <c r="N339" s="287"/>
      <c r="O339" s="287"/>
      <c r="P339" s="287"/>
      <c r="Q339" s="287"/>
      <c r="R339" s="287"/>
      <c r="S339" s="287"/>
      <c r="T339" s="28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9" t="s">
        <v>138</v>
      </c>
      <c r="AU339" s="289" t="s">
        <v>87</v>
      </c>
      <c r="AV339" s="15" t="s">
        <v>136</v>
      </c>
      <c r="AW339" s="15" t="s">
        <v>34</v>
      </c>
      <c r="AX339" s="15" t="s">
        <v>85</v>
      </c>
      <c r="AY339" s="289" t="s">
        <v>129</v>
      </c>
    </row>
    <row r="340" s="2" customFormat="1" ht="16.5" customHeight="1">
      <c r="A340" s="39"/>
      <c r="B340" s="40"/>
      <c r="C340" s="244" t="s">
        <v>397</v>
      </c>
      <c r="D340" s="244" t="s">
        <v>131</v>
      </c>
      <c r="E340" s="245" t="s">
        <v>398</v>
      </c>
      <c r="F340" s="246" t="s">
        <v>399</v>
      </c>
      <c r="G340" s="247" t="s">
        <v>327</v>
      </c>
      <c r="H340" s="248">
        <v>9</v>
      </c>
      <c r="I340" s="249"/>
      <c r="J340" s="250">
        <f>ROUND(I340*H340,2)</f>
        <v>0</v>
      </c>
      <c r="K340" s="246" t="s">
        <v>135</v>
      </c>
      <c r="L340" s="45"/>
      <c r="M340" s="251" t="s">
        <v>1</v>
      </c>
      <c r="N340" s="252" t="s">
        <v>43</v>
      </c>
      <c r="O340" s="92"/>
      <c r="P340" s="253">
        <f>O340*H340</f>
        <v>0</v>
      </c>
      <c r="Q340" s="253">
        <v>0</v>
      </c>
      <c r="R340" s="253">
        <f>Q340*H340</f>
        <v>0</v>
      </c>
      <c r="S340" s="253">
        <v>0.065699999999999995</v>
      </c>
      <c r="T340" s="254">
        <f>S340*H340</f>
        <v>0.59129999999999994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55" t="s">
        <v>136</v>
      </c>
      <c r="AT340" s="255" t="s">
        <v>131</v>
      </c>
      <c r="AU340" s="255" t="s">
        <v>87</v>
      </c>
      <c r="AY340" s="18" t="s">
        <v>129</v>
      </c>
      <c r="BE340" s="256">
        <f>IF(N340="základní",J340,0)</f>
        <v>0</v>
      </c>
      <c r="BF340" s="256">
        <f>IF(N340="snížená",J340,0)</f>
        <v>0</v>
      </c>
      <c r="BG340" s="256">
        <f>IF(N340="zákl. přenesená",J340,0)</f>
        <v>0</v>
      </c>
      <c r="BH340" s="256">
        <f>IF(N340="sníž. přenesená",J340,0)</f>
        <v>0</v>
      </c>
      <c r="BI340" s="256">
        <f>IF(N340="nulová",J340,0)</f>
        <v>0</v>
      </c>
      <c r="BJ340" s="18" t="s">
        <v>85</v>
      </c>
      <c r="BK340" s="256">
        <f>ROUND(I340*H340,2)</f>
        <v>0</v>
      </c>
      <c r="BL340" s="18" t="s">
        <v>136</v>
      </c>
      <c r="BM340" s="255" t="s">
        <v>400</v>
      </c>
    </row>
    <row r="341" s="13" customFormat="1">
      <c r="A341" s="13"/>
      <c r="B341" s="257"/>
      <c r="C341" s="258"/>
      <c r="D341" s="259" t="s">
        <v>138</v>
      </c>
      <c r="E341" s="260" t="s">
        <v>1</v>
      </c>
      <c r="F341" s="261" t="s">
        <v>401</v>
      </c>
      <c r="G341" s="258"/>
      <c r="H341" s="260" t="s">
        <v>1</v>
      </c>
      <c r="I341" s="262"/>
      <c r="J341" s="258"/>
      <c r="K341" s="258"/>
      <c r="L341" s="263"/>
      <c r="M341" s="264"/>
      <c r="N341" s="265"/>
      <c r="O341" s="265"/>
      <c r="P341" s="265"/>
      <c r="Q341" s="265"/>
      <c r="R341" s="265"/>
      <c r="S341" s="265"/>
      <c r="T341" s="26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7" t="s">
        <v>138</v>
      </c>
      <c r="AU341" s="267" t="s">
        <v>87</v>
      </c>
      <c r="AV341" s="13" t="s">
        <v>85</v>
      </c>
      <c r="AW341" s="13" t="s">
        <v>34</v>
      </c>
      <c r="AX341" s="13" t="s">
        <v>78</v>
      </c>
      <c r="AY341" s="267" t="s">
        <v>129</v>
      </c>
    </row>
    <row r="342" s="14" customFormat="1">
      <c r="A342" s="14"/>
      <c r="B342" s="268"/>
      <c r="C342" s="269"/>
      <c r="D342" s="259" t="s">
        <v>138</v>
      </c>
      <c r="E342" s="270" t="s">
        <v>1</v>
      </c>
      <c r="F342" s="271" t="s">
        <v>337</v>
      </c>
      <c r="G342" s="269"/>
      <c r="H342" s="272">
        <v>9</v>
      </c>
      <c r="I342" s="273"/>
      <c r="J342" s="269"/>
      <c r="K342" s="269"/>
      <c r="L342" s="274"/>
      <c r="M342" s="275"/>
      <c r="N342" s="276"/>
      <c r="O342" s="276"/>
      <c r="P342" s="276"/>
      <c r="Q342" s="276"/>
      <c r="R342" s="276"/>
      <c r="S342" s="276"/>
      <c r="T342" s="27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8" t="s">
        <v>138</v>
      </c>
      <c r="AU342" s="278" t="s">
        <v>87</v>
      </c>
      <c r="AV342" s="14" t="s">
        <v>87</v>
      </c>
      <c r="AW342" s="14" t="s">
        <v>34</v>
      </c>
      <c r="AX342" s="14" t="s">
        <v>78</v>
      </c>
      <c r="AY342" s="278" t="s">
        <v>129</v>
      </c>
    </row>
    <row r="343" s="15" customFormat="1">
      <c r="A343" s="15"/>
      <c r="B343" s="279"/>
      <c r="C343" s="280"/>
      <c r="D343" s="259" t="s">
        <v>138</v>
      </c>
      <c r="E343" s="281" t="s">
        <v>1</v>
      </c>
      <c r="F343" s="282" t="s">
        <v>141</v>
      </c>
      <c r="G343" s="280"/>
      <c r="H343" s="283">
        <v>9</v>
      </c>
      <c r="I343" s="284"/>
      <c r="J343" s="280"/>
      <c r="K343" s="280"/>
      <c r="L343" s="285"/>
      <c r="M343" s="286"/>
      <c r="N343" s="287"/>
      <c r="O343" s="287"/>
      <c r="P343" s="287"/>
      <c r="Q343" s="287"/>
      <c r="R343" s="287"/>
      <c r="S343" s="287"/>
      <c r="T343" s="288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9" t="s">
        <v>138</v>
      </c>
      <c r="AU343" s="289" t="s">
        <v>87</v>
      </c>
      <c r="AV343" s="15" t="s">
        <v>136</v>
      </c>
      <c r="AW343" s="15" t="s">
        <v>34</v>
      </c>
      <c r="AX343" s="15" t="s">
        <v>85</v>
      </c>
      <c r="AY343" s="289" t="s">
        <v>129</v>
      </c>
    </row>
    <row r="344" s="2" customFormat="1" ht="16.5" customHeight="1">
      <c r="A344" s="39"/>
      <c r="B344" s="40"/>
      <c r="C344" s="244" t="s">
        <v>402</v>
      </c>
      <c r="D344" s="244" t="s">
        <v>131</v>
      </c>
      <c r="E344" s="245" t="s">
        <v>398</v>
      </c>
      <c r="F344" s="246" t="s">
        <v>399</v>
      </c>
      <c r="G344" s="247" t="s">
        <v>327</v>
      </c>
      <c r="H344" s="248">
        <v>13</v>
      </c>
      <c r="I344" s="249"/>
      <c r="J344" s="250">
        <f>ROUND(I344*H344,2)</f>
        <v>0</v>
      </c>
      <c r="K344" s="246" t="s">
        <v>135</v>
      </c>
      <c r="L344" s="45"/>
      <c r="M344" s="251" t="s">
        <v>1</v>
      </c>
      <c r="N344" s="252" t="s">
        <v>43</v>
      </c>
      <c r="O344" s="92"/>
      <c r="P344" s="253">
        <f>O344*H344</f>
        <v>0</v>
      </c>
      <c r="Q344" s="253">
        <v>0</v>
      </c>
      <c r="R344" s="253">
        <f>Q344*H344</f>
        <v>0</v>
      </c>
      <c r="S344" s="253">
        <v>0.065699999999999995</v>
      </c>
      <c r="T344" s="254">
        <f>S344*H344</f>
        <v>0.85409999999999997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55" t="s">
        <v>136</v>
      </c>
      <c r="AT344" s="255" t="s">
        <v>131</v>
      </c>
      <c r="AU344" s="255" t="s">
        <v>87</v>
      </c>
      <c r="AY344" s="18" t="s">
        <v>129</v>
      </c>
      <c r="BE344" s="256">
        <f>IF(N344="základní",J344,0)</f>
        <v>0</v>
      </c>
      <c r="BF344" s="256">
        <f>IF(N344="snížená",J344,0)</f>
        <v>0</v>
      </c>
      <c r="BG344" s="256">
        <f>IF(N344="zákl. přenesená",J344,0)</f>
        <v>0</v>
      </c>
      <c r="BH344" s="256">
        <f>IF(N344="sníž. přenesená",J344,0)</f>
        <v>0</v>
      </c>
      <c r="BI344" s="256">
        <f>IF(N344="nulová",J344,0)</f>
        <v>0</v>
      </c>
      <c r="BJ344" s="18" t="s">
        <v>85</v>
      </c>
      <c r="BK344" s="256">
        <f>ROUND(I344*H344,2)</f>
        <v>0</v>
      </c>
      <c r="BL344" s="18" t="s">
        <v>136</v>
      </c>
      <c r="BM344" s="255" t="s">
        <v>403</v>
      </c>
    </row>
    <row r="345" s="13" customFormat="1">
      <c r="A345" s="13"/>
      <c r="B345" s="257"/>
      <c r="C345" s="258"/>
      <c r="D345" s="259" t="s">
        <v>138</v>
      </c>
      <c r="E345" s="260" t="s">
        <v>1</v>
      </c>
      <c r="F345" s="261" t="s">
        <v>404</v>
      </c>
      <c r="G345" s="258"/>
      <c r="H345" s="260" t="s">
        <v>1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7" t="s">
        <v>138</v>
      </c>
      <c r="AU345" s="267" t="s">
        <v>87</v>
      </c>
      <c r="AV345" s="13" t="s">
        <v>85</v>
      </c>
      <c r="AW345" s="13" t="s">
        <v>34</v>
      </c>
      <c r="AX345" s="13" t="s">
        <v>78</v>
      </c>
      <c r="AY345" s="267" t="s">
        <v>129</v>
      </c>
    </row>
    <row r="346" s="14" customFormat="1">
      <c r="A346" s="14"/>
      <c r="B346" s="268"/>
      <c r="C346" s="269"/>
      <c r="D346" s="259" t="s">
        <v>138</v>
      </c>
      <c r="E346" s="270" t="s">
        <v>1</v>
      </c>
      <c r="F346" s="271" t="s">
        <v>196</v>
      </c>
      <c r="G346" s="269"/>
      <c r="H346" s="272">
        <v>13</v>
      </c>
      <c r="I346" s="273"/>
      <c r="J346" s="269"/>
      <c r="K346" s="269"/>
      <c r="L346" s="274"/>
      <c r="M346" s="275"/>
      <c r="N346" s="276"/>
      <c r="O346" s="276"/>
      <c r="P346" s="276"/>
      <c r="Q346" s="276"/>
      <c r="R346" s="276"/>
      <c r="S346" s="276"/>
      <c r="T346" s="27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8" t="s">
        <v>138</v>
      </c>
      <c r="AU346" s="278" t="s">
        <v>87</v>
      </c>
      <c r="AV346" s="14" t="s">
        <v>87</v>
      </c>
      <c r="AW346" s="14" t="s">
        <v>34</v>
      </c>
      <c r="AX346" s="14" t="s">
        <v>78</v>
      </c>
      <c r="AY346" s="278" t="s">
        <v>129</v>
      </c>
    </row>
    <row r="347" s="15" customFormat="1">
      <c r="A347" s="15"/>
      <c r="B347" s="279"/>
      <c r="C347" s="280"/>
      <c r="D347" s="259" t="s">
        <v>138</v>
      </c>
      <c r="E347" s="281" t="s">
        <v>1</v>
      </c>
      <c r="F347" s="282" t="s">
        <v>141</v>
      </c>
      <c r="G347" s="280"/>
      <c r="H347" s="283">
        <v>13</v>
      </c>
      <c r="I347" s="284"/>
      <c r="J347" s="280"/>
      <c r="K347" s="280"/>
      <c r="L347" s="285"/>
      <c r="M347" s="286"/>
      <c r="N347" s="287"/>
      <c r="O347" s="287"/>
      <c r="P347" s="287"/>
      <c r="Q347" s="287"/>
      <c r="R347" s="287"/>
      <c r="S347" s="287"/>
      <c r="T347" s="28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9" t="s">
        <v>138</v>
      </c>
      <c r="AU347" s="289" t="s">
        <v>87</v>
      </c>
      <c r="AV347" s="15" t="s">
        <v>136</v>
      </c>
      <c r="AW347" s="15" t="s">
        <v>34</v>
      </c>
      <c r="AX347" s="15" t="s">
        <v>85</v>
      </c>
      <c r="AY347" s="289" t="s">
        <v>129</v>
      </c>
    </row>
    <row r="348" s="2" customFormat="1" ht="16.5" customHeight="1">
      <c r="A348" s="39"/>
      <c r="B348" s="40"/>
      <c r="C348" s="244" t="s">
        <v>405</v>
      </c>
      <c r="D348" s="244" t="s">
        <v>131</v>
      </c>
      <c r="E348" s="245" t="s">
        <v>406</v>
      </c>
      <c r="F348" s="246" t="s">
        <v>407</v>
      </c>
      <c r="G348" s="247" t="s">
        <v>224</v>
      </c>
      <c r="H348" s="248">
        <v>20</v>
      </c>
      <c r="I348" s="249"/>
      <c r="J348" s="250">
        <f>ROUND(I348*H348,2)</f>
        <v>0</v>
      </c>
      <c r="K348" s="246" t="s">
        <v>135</v>
      </c>
      <c r="L348" s="45"/>
      <c r="M348" s="251" t="s">
        <v>1</v>
      </c>
      <c r="N348" s="252" t="s">
        <v>43</v>
      </c>
      <c r="O348" s="92"/>
      <c r="P348" s="253">
        <f>O348*H348</f>
        <v>0</v>
      </c>
      <c r="Q348" s="253">
        <v>0</v>
      </c>
      <c r="R348" s="253">
        <f>Q348*H348</f>
        <v>0</v>
      </c>
      <c r="S348" s="253">
        <v>0.00198</v>
      </c>
      <c r="T348" s="254">
        <f>S348*H348</f>
        <v>0.039599999999999996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55" t="s">
        <v>136</v>
      </c>
      <c r="AT348" s="255" t="s">
        <v>131</v>
      </c>
      <c r="AU348" s="255" t="s">
        <v>87</v>
      </c>
      <c r="AY348" s="18" t="s">
        <v>129</v>
      </c>
      <c r="BE348" s="256">
        <f>IF(N348="základní",J348,0)</f>
        <v>0</v>
      </c>
      <c r="BF348" s="256">
        <f>IF(N348="snížená",J348,0)</f>
        <v>0</v>
      </c>
      <c r="BG348" s="256">
        <f>IF(N348="zákl. přenesená",J348,0)</f>
        <v>0</v>
      </c>
      <c r="BH348" s="256">
        <f>IF(N348="sníž. přenesená",J348,0)</f>
        <v>0</v>
      </c>
      <c r="BI348" s="256">
        <f>IF(N348="nulová",J348,0)</f>
        <v>0</v>
      </c>
      <c r="BJ348" s="18" t="s">
        <v>85</v>
      </c>
      <c r="BK348" s="256">
        <f>ROUND(I348*H348,2)</f>
        <v>0</v>
      </c>
      <c r="BL348" s="18" t="s">
        <v>136</v>
      </c>
      <c r="BM348" s="255" t="s">
        <v>408</v>
      </c>
    </row>
    <row r="349" s="13" customFormat="1">
      <c r="A349" s="13"/>
      <c r="B349" s="257"/>
      <c r="C349" s="258"/>
      <c r="D349" s="259" t="s">
        <v>138</v>
      </c>
      <c r="E349" s="260" t="s">
        <v>1</v>
      </c>
      <c r="F349" s="261" t="s">
        <v>409</v>
      </c>
      <c r="G349" s="258"/>
      <c r="H349" s="260" t="s">
        <v>1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7" t="s">
        <v>138</v>
      </c>
      <c r="AU349" s="267" t="s">
        <v>87</v>
      </c>
      <c r="AV349" s="13" t="s">
        <v>85</v>
      </c>
      <c r="AW349" s="13" t="s">
        <v>34</v>
      </c>
      <c r="AX349" s="13" t="s">
        <v>78</v>
      </c>
      <c r="AY349" s="267" t="s">
        <v>129</v>
      </c>
    </row>
    <row r="350" s="14" customFormat="1">
      <c r="A350" s="14"/>
      <c r="B350" s="268"/>
      <c r="C350" s="269"/>
      <c r="D350" s="259" t="s">
        <v>138</v>
      </c>
      <c r="E350" s="270" t="s">
        <v>1</v>
      </c>
      <c r="F350" s="271" t="s">
        <v>353</v>
      </c>
      <c r="G350" s="269"/>
      <c r="H350" s="272">
        <v>20</v>
      </c>
      <c r="I350" s="273"/>
      <c r="J350" s="269"/>
      <c r="K350" s="269"/>
      <c r="L350" s="274"/>
      <c r="M350" s="275"/>
      <c r="N350" s="276"/>
      <c r="O350" s="276"/>
      <c r="P350" s="276"/>
      <c r="Q350" s="276"/>
      <c r="R350" s="276"/>
      <c r="S350" s="276"/>
      <c r="T350" s="27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8" t="s">
        <v>138</v>
      </c>
      <c r="AU350" s="278" t="s">
        <v>87</v>
      </c>
      <c r="AV350" s="14" t="s">
        <v>87</v>
      </c>
      <c r="AW350" s="14" t="s">
        <v>34</v>
      </c>
      <c r="AX350" s="14" t="s">
        <v>78</v>
      </c>
      <c r="AY350" s="278" t="s">
        <v>129</v>
      </c>
    </row>
    <row r="351" s="15" customFormat="1">
      <c r="A351" s="15"/>
      <c r="B351" s="279"/>
      <c r="C351" s="280"/>
      <c r="D351" s="259" t="s">
        <v>138</v>
      </c>
      <c r="E351" s="281" t="s">
        <v>1</v>
      </c>
      <c r="F351" s="282" t="s">
        <v>141</v>
      </c>
      <c r="G351" s="280"/>
      <c r="H351" s="283">
        <v>20</v>
      </c>
      <c r="I351" s="284"/>
      <c r="J351" s="280"/>
      <c r="K351" s="280"/>
      <c r="L351" s="285"/>
      <c r="M351" s="286"/>
      <c r="N351" s="287"/>
      <c r="O351" s="287"/>
      <c r="P351" s="287"/>
      <c r="Q351" s="287"/>
      <c r="R351" s="287"/>
      <c r="S351" s="287"/>
      <c r="T351" s="28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9" t="s">
        <v>138</v>
      </c>
      <c r="AU351" s="289" t="s">
        <v>87</v>
      </c>
      <c r="AV351" s="15" t="s">
        <v>136</v>
      </c>
      <c r="AW351" s="15" t="s">
        <v>34</v>
      </c>
      <c r="AX351" s="15" t="s">
        <v>85</v>
      </c>
      <c r="AY351" s="289" t="s">
        <v>129</v>
      </c>
    </row>
    <row r="352" s="2" customFormat="1" ht="16.5" customHeight="1">
      <c r="A352" s="39"/>
      <c r="B352" s="40"/>
      <c r="C352" s="244" t="s">
        <v>410</v>
      </c>
      <c r="D352" s="244" t="s">
        <v>131</v>
      </c>
      <c r="E352" s="245" t="s">
        <v>406</v>
      </c>
      <c r="F352" s="246" t="s">
        <v>407</v>
      </c>
      <c r="G352" s="247" t="s">
        <v>224</v>
      </c>
      <c r="H352" s="248">
        <v>36.5</v>
      </c>
      <c r="I352" s="249"/>
      <c r="J352" s="250">
        <f>ROUND(I352*H352,2)</f>
        <v>0</v>
      </c>
      <c r="K352" s="246" t="s">
        <v>135</v>
      </c>
      <c r="L352" s="45"/>
      <c r="M352" s="251" t="s">
        <v>1</v>
      </c>
      <c r="N352" s="252" t="s">
        <v>43</v>
      </c>
      <c r="O352" s="92"/>
      <c r="P352" s="253">
        <f>O352*H352</f>
        <v>0</v>
      </c>
      <c r="Q352" s="253">
        <v>0</v>
      </c>
      <c r="R352" s="253">
        <f>Q352*H352</f>
        <v>0</v>
      </c>
      <c r="S352" s="253">
        <v>0.00198</v>
      </c>
      <c r="T352" s="254">
        <f>S352*H352</f>
        <v>0.072270000000000001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55" t="s">
        <v>136</v>
      </c>
      <c r="AT352" s="255" t="s">
        <v>131</v>
      </c>
      <c r="AU352" s="255" t="s">
        <v>87</v>
      </c>
      <c r="AY352" s="18" t="s">
        <v>129</v>
      </c>
      <c r="BE352" s="256">
        <f>IF(N352="základní",J352,0)</f>
        <v>0</v>
      </c>
      <c r="BF352" s="256">
        <f>IF(N352="snížená",J352,0)</f>
        <v>0</v>
      </c>
      <c r="BG352" s="256">
        <f>IF(N352="zákl. přenesená",J352,0)</f>
        <v>0</v>
      </c>
      <c r="BH352" s="256">
        <f>IF(N352="sníž. přenesená",J352,0)</f>
        <v>0</v>
      </c>
      <c r="BI352" s="256">
        <f>IF(N352="nulová",J352,0)</f>
        <v>0</v>
      </c>
      <c r="BJ352" s="18" t="s">
        <v>85</v>
      </c>
      <c r="BK352" s="256">
        <f>ROUND(I352*H352,2)</f>
        <v>0</v>
      </c>
      <c r="BL352" s="18" t="s">
        <v>136</v>
      </c>
      <c r="BM352" s="255" t="s">
        <v>411</v>
      </c>
    </row>
    <row r="353" s="13" customFormat="1">
      <c r="A353" s="13"/>
      <c r="B353" s="257"/>
      <c r="C353" s="258"/>
      <c r="D353" s="259" t="s">
        <v>138</v>
      </c>
      <c r="E353" s="260" t="s">
        <v>1</v>
      </c>
      <c r="F353" s="261" t="s">
        <v>412</v>
      </c>
      <c r="G353" s="258"/>
      <c r="H353" s="260" t="s">
        <v>1</v>
      </c>
      <c r="I353" s="262"/>
      <c r="J353" s="258"/>
      <c r="K353" s="258"/>
      <c r="L353" s="263"/>
      <c r="M353" s="264"/>
      <c r="N353" s="265"/>
      <c r="O353" s="265"/>
      <c r="P353" s="265"/>
      <c r="Q353" s="265"/>
      <c r="R353" s="265"/>
      <c r="S353" s="265"/>
      <c r="T353" s="26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7" t="s">
        <v>138</v>
      </c>
      <c r="AU353" s="267" t="s">
        <v>87</v>
      </c>
      <c r="AV353" s="13" t="s">
        <v>85</v>
      </c>
      <c r="AW353" s="13" t="s">
        <v>34</v>
      </c>
      <c r="AX353" s="13" t="s">
        <v>78</v>
      </c>
      <c r="AY353" s="267" t="s">
        <v>129</v>
      </c>
    </row>
    <row r="354" s="14" customFormat="1">
      <c r="A354" s="14"/>
      <c r="B354" s="268"/>
      <c r="C354" s="269"/>
      <c r="D354" s="259" t="s">
        <v>138</v>
      </c>
      <c r="E354" s="270" t="s">
        <v>1</v>
      </c>
      <c r="F354" s="271" t="s">
        <v>413</v>
      </c>
      <c r="G354" s="269"/>
      <c r="H354" s="272">
        <v>36.5</v>
      </c>
      <c r="I354" s="273"/>
      <c r="J354" s="269"/>
      <c r="K354" s="269"/>
      <c r="L354" s="274"/>
      <c r="M354" s="275"/>
      <c r="N354" s="276"/>
      <c r="O354" s="276"/>
      <c r="P354" s="276"/>
      <c r="Q354" s="276"/>
      <c r="R354" s="276"/>
      <c r="S354" s="276"/>
      <c r="T354" s="27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8" t="s">
        <v>138</v>
      </c>
      <c r="AU354" s="278" t="s">
        <v>87</v>
      </c>
      <c r="AV354" s="14" t="s">
        <v>87</v>
      </c>
      <c r="AW354" s="14" t="s">
        <v>34</v>
      </c>
      <c r="AX354" s="14" t="s">
        <v>78</v>
      </c>
      <c r="AY354" s="278" t="s">
        <v>129</v>
      </c>
    </row>
    <row r="355" s="15" customFormat="1">
      <c r="A355" s="15"/>
      <c r="B355" s="279"/>
      <c r="C355" s="280"/>
      <c r="D355" s="259" t="s">
        <v>138</v>
      </c>
      <c r="E355" s="281" t="s">
        <v>1</v>
      </c>
      <c r="F355" s="282" t="s">
        <v>141</v>
      </c>
      <c r="G355" s="280"/>
      <c r="H355" s="283">
        <v>36.5</v>
      </c>
      <c r="I355" s="284"/>
      <c r="J355" s="280"/>
      <c r="K355" s="280"/>
      <c r="L355" s="285"/>
      <c r="M355" s="286"/>
      <c r="N355" s="287"/>
      <c r="O355" s="287"/>
      <c r="P355" s="287"/>
      <c r="Q355" s="287"/>
      <c r="R355" s="287"/>
      <c r="S355" s="287"/>
      <c r="T355" s="28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9" t="s">
        <v>138</v>
      </c>
      <c r="AU355" s="289" t="s">
        <v>87</v>
      </c>
      <c r="AV355" s="15" t="s">
        <v>136</v>
      </c>
      <c r="AW355" s="15" t="s">
        <v>34</v>
      </c>
      <c r="AX355" s="15" t="s">
        <v>85</v>
      </c>
      <c r="AY355" s="289" t="s">
        <v>129</v>
      </c>
    </row>
    <row r="356" s="2" customFormat="1" ht="16.5" customHeight="1">
      <c r="A356" s="39"/>
      <c r="B356" s="40"/>
      <c r="C356" s="244" t="s">
        <v>414</v>
      </c>
      <c r="D356" s="244" t="s">
        <v>131</v>
      </c>
      <c r="E356" s="245" t="s">
        <v>415</v>
      </c>
      <c r="F356" s="246" t="s">
        <v>416</v>
      </c>
      <c r="G356" s="247" t="s">
        <v>327</v>
      </c>
      <c r="H356" s="248">
        <v>1</v>
      </c>
      <c r="I356" s="249"/>
      <c r="J356" s="250">
        <f>ROUND(I356*H356,2)</f>
        <v>0</v>
      </c>
      <c r="K356" s="246" t="s">
        <v>135</v>
      </c>
      <c r="L356" s="45"/>
      <c r="M356" s="251" t="s">
        <v>1</v>
      </c>
      <c r="N356" s="252" t="s">
        <v>43</v>
      </c>
      <c r="O356" s="92"/>
      <c r="P356" s="253">
        <f>O356*H356</f>
        <v>0</v>
      </c>
      <c r="Q356" s="253">
        <v>0</v>
      </c>
      <c r="R356" s="253">
        <f>Q356*H356</f>
        <v>0</v>
      </c>
      <c r="S356" s="253">
        <v>0.192</v>
      </c>
      <c r="T356" s="254">
        <f>S356*H356</f>
        <v>0.192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55" t="s">
        <v>136</v>
      </c>
      <c r="AT356" s="255" t="s">
        <v>131</v>
      </c>
      <c r="AU356" s="255" t="s">
        <v>87</v>
      </c>
      <c r="AY356" s="18" t="s">
        <v>129</v>
      </c>
      <c r="BE356" s="256">
        <f>IF(N356="základní",J356,0)</f>
        <v>0</v>
      </c>
      <c r="BF356" s="256">
        <f>IF(N356="snížená",J356,0)</f>
        <v>0</v>
      </c>
      <c r="BG356" s="256">
        <f>IF(N356="zákl. přenesená",J356,0)</f>
        <v>0</v>
      </c>
      <c r="BH356" s="256">
        <f>IF(N356="sníž. přenesená",J356,0)</f>
        <v>0</v>
      </c>
      <c r="BI356" s="256">
        <f>IF(N356="nulová",J356,0)</f>
        <v>0</v>
      </c>
      <c r="BJ356" s="18" t="s">
        <v>85</v>
      </c>
      <c r="BK356" s="256">
        <f>ROUND(I356*H356,2)</f>
        <v>0</v>
      </c>
      <c r="BL356" s="18" t="s">
        <v>136</v>
      </c>
      <c r="BM356" s="255" t="s">
        <v>417</v>
      </c>
    </row>
    <row r="357" s="13" customFormat="1">
      <c r="A357" s="13"/>
      <c r="B357" s="257"/>
      <c r="C357" s="258"/>
      <c r="D357" s="259" t="s">
        <v>138</v>
      </c>
      <c r="E357" s="260" t="s">
        <v>1</v>
      </c>
      <c r="F357" s="261" t="s">
        <v>418</v>
      </c>
      <c r="G357" s="258"/>
      <c r="H357" s="260" t="s">
        <v>1</v>
      </c>
      <c r="I357" s="262"/>
      <c r="J357" s="258"/>
      <c r="K357" s="258"/>
      <c r="L357" s="263"/>
      <c r="M357" s="264"/>
      <c r="N357" s="265"/>
      <c r="O357" s="265"/>
      <c r="P357" s="265"/>
      <c r="Q357" s="265"/>
      <c r="R357" s="265"/>
      <c r="S357" s="265"/>
      <c r="T357" s="26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7" t="s">
        <v>138</v>
      </c>
      <c r="AU357" s="267" t="s">
        <v>87</v>
      </c>
      <c r="AV357" s="13" t="s">
        <v>85</v>
      </c>
      <c r="AW357" s="13" t="s">
        <v>34</v>
      </c>
      <c r="AX357" s="13" t="s">
        <v>78</v>
      </c>
      <c r="AY357" s="267" t="s">
        <v>129</v>
      </c>
    </row>
    <row r="358" s="14" customFormat="1">
      <c r="A358" s="14"/>
      <c r="B358" s="268"/>
      <c r="C358" s="269"/>
      <c r="D358" s="259" t="s">
        <v>138</v>
      </c>
      <c r="E358" s="270" t="s">
        <v>1</v>
      </c>
      <c r="F358" s="271" t="s">
        <v>85</v>
      </c>
      <c r="G358" s="269"/>
      <c r="H358" s="272">
        <v>1</v>
      </c>
      <c r="I358" s="273"/>
      <c r="J358" s="269"/>
      <c r="K358" s="269"/>
      <c r="L358" s="274"/>
      <c r="M358" s="275"/>
      <c r="N358" s="276"/>
      <c r="O358" s="276"/>
      <c r="P358" s="276"/>
      <c r="Q358" s="276"/>
      <c r="R358" s="276"/>
      <c r="S358" s="276"/>
      <c r="T358" s="27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8" t="s">
        <v>138</v>
      </c>
      <c r="AU358" s="278" t="s">
        <v>87</v>
      </c>
      <c r="AV358" s="14" t="s">
        <v>87</v>
      </c>
      <c r="AW358" s="14" t="s">
        <v>34</v>
      </c>
      <c r="AX358" s="14" t="s">
        <v>78</v>
      </c>
      <c r="AY358" s="278" t="s">
        <v>129</v>
      </c>
    </row>
    <row r="359" s="15" customFormat="1">
      <c r="A359" s="15"/>
      <c r="B359" s="279"/>
      <c r="C359" s="280"/>
      <c r="D359" s="259" t="s">
        <v>138</v>
      </c>
      <c r="E359" s="281" t="s">
        <v>1</v>
      </c>
      <c r="F359" s="282" t="s">
        <v>141</v>
      </c>
      <c r="G359" s="280"/>
      <c r="H359" s="283">
        <v>1</v>
      </c>
      <c r="I359" s="284"/>
      <c r="J359" s="280"/>
      <c r="K359" s="280"/>
      <c r="L359" s="285"/>
      <c r="M359" s="286"/>
      <c r="N359" s="287"/>
      <c r="O359" s="287"/>
      <c r="P359" s="287"/>
      <c r="Q359" s="287"/>
      <c r="R359" s="287"/>
      <c r="S359" s="287"/>
      <c r="T359" s="28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89" t="s">
        <v>138</v>
      </c>
      <c r="AU359" s="289" t="s">
        <v>87</v>
      </c>
      <c r="AV359" s="15" t="s">
        <v>136</v>
      </c>
      <c r="AW359" s="15" t="s">
        <v>34</v>
      </c>
      <c r="AX359" s="15" t="s">
        <v>85</v>
      </c>
      <c r="AY359" s="289" t="s">
        <v>129</v>
      </c>
    </row>
    <row r="360" s="2" customFormat="1" ht="16.5" customHeight="1">
      <c r="A360" s="39"/>
      <c r="B360" s="40"/>
      <c r="C360" s="244" t="s">
        <v>419</v>
      </c>
      <c r="D360" s="244" t="s">
        <v>131</v>
      </c>
      <c r="E360" s="245" t="s">
        <v>420</v>
      </c>
      <c r="F360" s="246" t="s">
        <v>421</v>
      </c>
      <c r="G360" s="247" t="s">
        <v>327</v>
      </c>
      <c r="H360" s="248">
        <v>1</v>
      </c>
      <c r="I360" s="249"/>
      <c r="J360" s="250">
        <f>ROUND(I360*H360,2)</f>
        <v>0</v>
      </c>
      <c r="K360" s="246" t="s">
        <v>135</v>
      </c>
      <c r="L360" s="45"/>
      <c r="M360" s="251" t="s">
        <v>1</v>
      </c>
      <c r="N360" s="252" t="s">
        <v>43</v>
      </c>
      <c r="O360" s="92"/>
      <c r="P360" s="253">
        <f>O360*H360</f>
        <v>0</v>
      </c>
      <c r="Q360" s="253">
        <v>0</v>
      </c>
      <c r="R360" s="253">
        <f>Q360*H360</f>
        <v>0</v>
      </c>
      <c r="S360" s="253">
        <v>0.28499999999999998</v>
      </c>
      <c r="T360" s="254">
        <f>S360*H360</f>
        <v>0.28499999999999998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55" t="s">
        <v>136</v>
      </c>
      <c r="AT360" s="255" t="s">
        <v>131</v>
      </c>
      <c r="AU360" s="255" t="s">
        <v>87</v>
      </c>
      <c r="AY360" s="18" t="s">
        <v>129</v>
      </c>
      <c r="BE360" s="256">
        <f>IF(N360="základní",J360,0)</f>
        <v>0</v>
      </c>
      <c r="BF360" s="256">
        <f>IF(N360="snížená",J360,0)</f>
        <v>0</v>
      </c>
      <c r="BG360" s="256">
        <f>IF(N360="zákl. přenesená",J360,0)</f>
        <v>0</v>
      </c>
      <c r="BH360" s="256">
        <f>IF(N360="sníž. přenesená",J360,0)</f>
        <v>0</v>
      </c>
      <c r="BI360" s="256">
        <f>IF(N360="nulová",J360,0)</f>
        <v>0</v>
      </c>
      <c r="BJ360" s="18" t="s">
        <v>85</v>
      </c>
      <c r="BK360" s="256">
        <f>ROUND(I360*H360,2)</f>
        <v>0</v>
      </c>
      <c r="BL360" s="18" t="s">
        <v>136</v>
      </c>
      <c r="BM360" s="255" t="s">
        <v>422</v>
      </c>
    </row>
    <row r="361" s="13" customFormat="1">
      <c r="A361" s="13"/>
      <c r="B361" s="257"/>
      <c r="C361" s="258"/>
      <c r="D361" s="259" t="s">
        <v>138</v>
      </c>
      <c r="E361" s="260" t="s">
        <v>1</v>
      </c>
      <c r="F361" s="261" t="s">
        <v>423</v>
      </c>
      <c r="G361" s="258"/>
      <c r="H361" s="260" t="s">
        <v>1</v>
      </c>
      <c r="I361" s="262"/>
      <c r="J361" s="258"/>
      <c r="K361" s="258"/>
      <c r="L361" s="263"/>
      <c r="M361" s="264"/>
      <c r="N361" s="265"/>
      <c r="O361" s="265"/>
      <c r="P361" s="265"/>
      <c r="Q361" s="265"/>
      <c r="R361" s="265"/>
      <c r="S361" s="265"/>
      <c r="T361" s="26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7" t="s">
        <v>138</v>
      </c>
      <c r="AU361" s="267" t="s">
        <v>87</v>
      </c>
      <c r="AV361" s="13" t="s">
        <v>85</v>
      </c>
      <c r="AW361" s="13" t="s">
        <v>34</v>
      </c>
      <c r="AX361" s="13" t="s">
        <v>78</v>
      </c>
      <c r="AY361" s="267" t="s">
        <v>129</v>
      </c>
    </row>
    <row r="362" s="14" customFormat="1">
      <c r="A362" s="14"/>
      <c r="B362" s="268"/>
      <c r="C362" s="269"/>
      <c r="D362" s="259" t="s">
        <v>138</v>
      </c>
      <c r="E362" s="270" t="s">
        <v>1</v>
      </c>
      <c r="F362" s="271" t="s">
        <v>85</v>
      </c>
      <c r="G362" s="269"/>
      <c r="H362" s="272">
        <v>1</v>
      </c>
      <c r="I362" s="273"/>
      <c r="J362" s="269"/>
      <c r="K362" s="269"/>
      <c r="L362" s="274"/>
      <c r="M362" s="275"/>
      <c r="N362" s="276"/>
      <c r="O362" s="276"/>
      <c r="P362" s="276"/>
      <c r="Q362" s="276"/>
      <c r="R362" s="276"/>
      <c r="S362" s="276"/>
      <c r="T362" s="27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8" t="s">
        <v>138</v>
      </c>
      <c r="AU362" s="278" t="s">
        <v>87</v>
      </c>
      <c r="AV362" s="14" t="s">
        <v>87</v>
      </c>
      <c r="AW362" s="14" t="s">
        <v>34</v>
      </c>
      <c r="AX362" s="14" t="s">
        <v>78</v>
      </c>
      <c r="AY362" s="278" t="s">
        <v>129</v>
      </c>
    </row>
    <row r="363" s="15" customFormat="1">
      <c r="A363" s="15"/>
      <c r="B363" s="279"/>
      <c r="C363" s="280"/>
      <c r="D363" s="259" t="s">
        <v>138</v>
      </c>
      <c r="E363" s="281" t="s">
        <v>1</v>
      </c>
      <c r="F363" s="282" t="s">
        <v>141</v>
      </c>
      <c r="G363" s="280"/>
      <c r="H363" s="283">
        <v>1</v>
      </c>
      <c r="I363" s="284"/>
      <c r="J363" s="280"/>
      <c r="K363" s="280"/>
      <c r="L363" s="285"/>
      <c r="M363" s="286"/>
      <c r="N363" s="287"/>
      <c r="O363" s="287"/>
      <c r="P363" s="287"/>
      <c r="Q363" s="287"/>
      <c r="R363" s="287"/>
      <c r="S363" s="287"/>
      <c r="T363" s="288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89" t="s">
        <v>138</v>
      </c>
      <c r="AU363" s="289" t="s">
        <v>87</v>
      </c>
      <c r="AV363" s="15" t="s">
        <v>136</v>
      </c>
      <c r="AW363" s="15" t="s">
        <v>34</v>
      </c>
      <c r="AX363" s="15" t="s">
        <v>85</v>
      </c>
      <c r="AY363" s="289" t="s">
        <v>129</v>
      </c>
    </row>
    <row r="364" s="2" customFormat="1" ht="16.5" customHeight="1">
      <c r="A364" s="39"/>
      <c r="B364" s="40"/>
      <c r="C364" s="244" t="s">
        <v>171</v>
      </c>
      <c r="D364" s="244" t="s">
        <v>131</v>
      </c>
      <c r="E364" s="245" t="s">
        <v>424</v>
      </c>
      <c r="F364" s="246" t="s">
        <v>425</v>
      </c>
      <c r="G364" s="247" t="s">
        <v>134</v>
      </c>
      <c r="H364" s="248">
        <v>145</v>
      </c>
      <c r="I364" s="249"/>
      <c r="J364" s="250">
        <f>ROUND(I364*H364,2)</f>
        <v>0</v>
      </c>
      <c r="K364" s="246" t="s">
        <v>135</v>
      </c>
      <c r="L364" s="45"/>
      <c r="M364" s="251" t="s">
        <v>1</v>
      </c>
      <c r="N364" s="252" t="s">
        <v>43</v>
      </c>
      <c r="O364" s="92"/>
      <c r="P364" s="253">
        <f>O364*H364</f>
        <v>0</v>
      </c>
      <c r="Q364" s="253">
        <v>0</v>
      </c>
      <c r="R364" s="253">
        <f>Q364*H364</f>
        <v>0</v>
      </c>
      <c r="S364" s="253">
        <v>0</v>
      </c>
      <c r="T364" s="25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55" t="s">
        <v>136</v>
      </c>
      <c r="AT364" s="255" t="s">
        <v>131</v>
      </c>
      <c r="AU364" s="255" t="s">
        <v>87</v>
      </c>
      <c r="AY364" s="18" t="s">
        <v>129</v>
      </c>
      <c r="BE364" s="256">
        <f>IF(N364="základní",J364,0)</f>
        <v>0</v>
      </c>
      <c r="BF364" s="256">
        <f>IF(N364="snížená",J364,0)</f>
        <v>0</v>
      </c>
      <c r="BG364" s="256">
        <f>IF(N364="zákl. přenesená",J364,0)</f>
        <v>0</v>
      </c>
      <c r="BH364" s="256">
        <f>IF(N364="sníž. přenesená",J364,0)</f>
        <v>0</v>
      </c>
      <c r="BI364" s="256">
        <f>IF(N364="nulová",J364,0)</f>
        <v>0</v>
      </c>
      <c r="BJ364" s="18" t="s">
        <v>85</v>
      </c>
      <c r="BK364" s="256">
        <f>ROUND(I364*H364,2)</f>
        <v>0</v>
      </c>
      <c r="BL364" s="18" t="s">
        <v>136</v>
      </c>
      <c r="BM364" s="255" t="s">
        <v>426</v>
      </c>
    </row>
    <row r="365" s="13" customFormat="1">
      <c r="A365" s="13"/>
      <c r="B365" s="257"/>
      <c r="C365" s="258"/>
      <c r="D365" s="259" t="s">
        <v>138</v>
      </c>
      <c r="E365" s="260" t="s">
        <v>1</v>
      </c>
      <c r="F365" s="261" t="s">
        <v>427</v>
      </c>
      <c r="G365" s="258"/>
      <c r="H365" s="260" t="s">
        <v>1</v>
      </c>
      <c r="I365" s="262"/>
      <c r="J365" s="258"/>
      <c r="K365" s="258"/>
      <c r="L365" s="263"/>
      <c r="M365" s="264"/>
      <c r="N365" s="265"/>
      <c r="O365" s="265"/>
      <c r="P365" s="265"/>
      <c r="Q365" s="265"/>
      <c r="R365" s="265"/>
      <c r="S365" s="265"/>
      <c r="T365" s="26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7" t="s">
        <v>138</v>
      </c>
      <c r="AU365" s="267" t="s">
        <v>87</v>
      </c>
      <c r="AV365" s="13" t="s">
        <v>85</v>
      </c>
      <c r="AW365" s="13" t="s">
        <v>34</v>
      </c>
      <c r="AX365" s="13" t="s">
        <v>78</v>
      </c>
      <c r="AY365" s="267" t="s">
        <v>129</v>
      </c>
    </row>
    <row r="366" s="14" customFormat="1">
      <c r="A366" s="14"/>
      <c r="B366" s="268"/>
      <c r="C366" s="269"/>
      <c r="D366" s="259" t="s">
        <v>138</v>
      </c>
      <c r="E366" s="270" t="s">
        <v>1</v>
      </c>
      <c r="F366" s="271" t="s">
        <v>165</v>
      </c>
      <c r="G366" s="269"/>
      <c r="H366" s="272">
        <v>145</v>
      </c>
      <c r="I366" s="273"/>
      <c r="J366" s="269"/>
      <c r="K366" s="269"/>
      <c r="L366" s="274"/>
      <c r="M366" s="275"/>
      <c r="N366" s="276"/>
      <c r="O366" s="276"/>
      <c r="P366" s="276"/>
      <c r="Q366" s="276"/>
      <c r="R366" s="276"/>
      <c r="S366" s="276"/>
      <c r="T366" s="27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8" t="s">
        <v>138</v>
      </c>
      <c r="AU366" s="278" t="s">
        <v>87</v>
      </c>
      <c r="AV366" s="14" t="s">
        <v>87</v>
      </c>
      <c r="AW366" s="14" t="s">
        <v>34</v>
      </c>
      <c r="AX366" s="14" t="s">
        <v>78</v>
      </c>
      <c r="AY366" s="278" t="s">
        <v>129</v>
      </c>
    </row>
    <row r="367" s="15" customFormat="1">
      <c r="A367" s="15"/>
      <c r="B367" s="279"/>
      <c r="C367" s="280"/>
      <c r="D367" s="259" t="s">
        <v>138</v>
      </c>
      <c r="E367" s="281" t="s">
        <v>1</v>
      </c>
      <c r="F367" s="282" t="s">
        <v>141</v>
      </c>
      <c r="G367" s="280"/>
      <c r="H367" s="283">
        <v>145</v>
      </c>
      <c r="I367" s="284"/>
      <c r="J367" s="280"/>
      <c r="K367" s="280"/>
      <c r="L367" s="285"/>
      <c r="M367" s="286"/>
      <c r="N367" s="287"/>
      <c r="O367" s="287"/>
      <c r="P367" s="287"/>
      <c r="Q367" s="287"/>
      <c r="R367" s="287"/>
      <c r="S367" s="287"/>
      <c r="T367" s="28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89" t="s">
        <v>138</v>
      </c>
      <c r="AU367" s="289" t="s">
        <v>87</v>
      </c>
      <c r="AV367" s="15" t="s">
        <v>136</v>
      </c>
      <c r="AW367" s="15" t="s">
        <v>34</v>
      </c>
      <c r="AX367" s="15" t="s">
        <v>85</v>
      </c>
      <c r="AY367" s="289" t="s">
        <v>129</v>
      </c>
    </row>
    <row r="368" s="2" customFormat="1" ht="16.5" customHeight="1">
      <c r="A368" s="39"/>
      <c r="B368" s="40"/>
      <c r="C368" s="244" t="s">
        <v>428</v>
      </c>
      <c r="D368" s="244" t="s">
        <v>131</v>
      </c>
      <c r="E368" s="245" t="s">
        <v>429</v>
      </c>
      <c r="F368" s="246" t="s">
        <v>430</v>
      </c>
      <c r="G368" s="247" t="s">
        <v>224</v>
      </c>
      <c r="H368" s="248">
        <v>81</v>
      </c>
      <c r="I368" s="249"/>
      <c r="J368" s="250">
        <f>ROUND(I368*H368,2)</f>
        <v>0</v>
      </c>
      <c r="K368" s="246" t="s">
        <v>1</v>
      </c>
      <c r="L368" s="45"/>
      <c r="M368" s="251" t="s">
        <v>1</v>
      </c>
      <c r="N368" s="252" t="s">
        <v>43</v>
      </c>
      <c r="O368" s="92"/>
      <c r="P368" s="253">
        <f>O368*H368</f>
        <v>0</v>
      </c>
      <c r="Q368" s="253">
        <v>0</v>
      </c>
      <c r="R368" s="253">
        <f>Q368*H368</f>
        <v>0</v>
      </c>
      <c r="S368" s="253">
        <v>0</v>
      </c>
      <c r="T368" s="25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5" t="s">
        <v>136</v>
      </c>
      <c r="AT368" s="255" t="s">
        <v>131</v>
      </c>
      <c r="AU368" s="255" t="s">
        <v>87</v>
      </c>
      <c r="AY368" s="18" t="s">
        <v>129</v>
      </c>
      <c r="BE368" s="256">
        <f>IF(N368="základní",J368,0)</f>
        <v>0</v>
      </c>
      <c r="BF368" s="256">
        <f>IF(N368="snížená",J368,0)</f>
        <v>0</v>
      </c>
      <c r="BG368" s="256">
        <f>IF(N368="zákl. přenesená",J368,0)</f>
        <v>0</v>
      </c>
      <c r="BH368" s="256">
        <f>IF(N368="sníž. přenesená",J368,0)</f>
        <v>0</v>
      </c>
      <c r="BI368" s="256">
        <f>IF(N368="nulová",J368,0)</f>
        <v>0</v>
      </c>
      <c r="BJ368" s="18" t="s">
        <v>85</v>
      </c>
      <c r="BK368" s="256">
        <f>ROUND(I368*H368,2)</f>
        <v>0</v>
      </c>
      <c r="BL368" s="18" t="s">
        <v>136</v>
      </c>
      <c r="BM368" s="255" t="s">
        <v>431</v>
      </c>
    </row>
    <row r="369" s="13" customFormat="1">
      <c r="A369" s="13"/>
      <c r="B369" s="257"/>
      <c r="C369" s="258"/>
      <c r="D369" s="259" t="s">
        <v>138</v>
      </c>
      <c r="E369" s="260" t="s">
        <v>1</v>
      </c>
      <c r="F369" s="261" t="s">
        <v>432</v>
      </c>
      <c r="G369" s="258"/>
      <c r="H369" s="260" t="s">
        <v>1</v>
      </c>
      <c r="I369" s="262"/>
      <c r="J369" s="258"/>
      <c r="K369" s="258"/>
      <c r="L369" s="263"/>
      <c r="M369" s="264"/>
      <c r="N369" s="265"/>
      <c r="O369" s="265"/>
      <c r="P369" s="265"/>
      <c r="Q369" s="265"/>
      <c r="R369" s="265"/>
      <c r="S369" s="265"/>
      <c r="T369" s="26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7" t="s">
        <v>138</v>
      </c>
      <c r="AU369" s="267" t="s">
        <v>87</v>
      </c>
      <c r="AV369" s="13" t="s">
        <v>85</v>
      </c>
      <c r="AW369" s="13" t="s">
        <v>34</v>
      </c>
      <c r="AX369" s="13" t="s">
        <v>78</v>
      </c>
      <c r="AY369" s="267" t="s">
        <v>129</v>
      </c>
    </row>
    <row r="370" s="14" customFormat="1">
      <c r="A370" s="14"/>
      <c r="B370" s="268"/>
      <c r="C370" s="269"/>
      <c r="D370" s="259" t="s">
        <v>138</v>
      </c>
      <c r="E370" s="270" t="s">
        <v>1</v>
      </c>
      <c r="F370" s="271" t="s">
        <v>433</v>
      </c>
      <c r="G370" s="269"/>
      <c r="H370" s="272">
        <v>81</v>
      </c>
      <c r="I370" s="273"/>
      <c r="J370" s="269"/>
      <c r="K370" s="269"/>
      <c r="L370" s="274"/>
      <c r="M370" s="275"/>
      <c r="N370" s="276"/>
      <c r="O370" s="276"/>
      <c r="P370" s="276"/>
      <c r="Q370" s="276"/>
      <c r="R370" s="276"/>
      <c r="S370" s="276"/>
      <c r="T370" s="27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8" t="s">
        <v>138</v>
      </c>
      <c r="AU370" s="278" t="s">
        <v>87</v>
      </c>
      <c r="AV370" s="14" t="s">
        <v>87</v>
      </c>
      <c r="AW370" s="14" t="s">
        <v>34</v>
      </c>
      <c r="AX370" s="14" t="s">
        <v>78</v>
      </c>
      <c r="AY370" s="278" t="s">
        <v>129</v>
      </c>
    </row>
    <row r="371" s="15" customFormat="1">
      <c r="A371" s="15"/>
      <c r="B371" s="279"/>
      <c r="C371" s="280"/>
      <c r="D371" s="259" t="s">
        <v>138</v>
      </c>
      <c r="E371" s="281" t="s">
        <v>1</v>
      </c>
      <c r="F371" s="282" t="s">
        <v>141</v>
      </c>
      <c r="G371" s="280"/>
      <c r="H371" s="283">
        <v>81</v>
      </c>
      <c r="I371" s="284"/>
      <c r="J371" s="280"/>
      <c r="K371" s="280"/>
      <c r="L371" s="285"/>
      <c r="M371" s="286"/>
      <c r="N371" s="287"/>
      <c r="O371" s="287"/>
      <c r="P371" s="287"/>
      <c r="Q371" s="287"/>
      <c r="R371" s="287"/>
      <c r="S371" s="287"/>
      <c r="T371" s="28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9" t="s">
        <v>138</v>
      </c>
      <c r="AU371" s="289" t="s">
        <v>87</v>
      </c>
      <c r="AV371" s="15" t="s">
        <v>136</v>
      </c>
      <c r="AW371" s="15" t="s">
        <v>34</v>
      </c>
      <c r="AX371" s="15" t="s">
        <v>85</v>
      </c>
      <c r="AY371" s="289" t="s">
        <v>129</v>
      </c>
    </row>
    <row r="372" s="2" customFormat="1" ht="16.5" customHeight="1">
      <c r="A372" s="39"/>
      <c r="B372" s="40"/>
      <c r="C372" s="244" t="s">
        <v>434</v>
      </c>
      <c r="D372" s="244" t="s">
        <v>131</v>
      </c>
      <c r="E372" s="245" t="s">
        <v>435</v>
      </c>
      <c r="F372" s="246" t="s">
        <v>436</v>
      </c>
      <c r="G372" s="247" t="s">
        <v>224</v>
      </c>
      <c r="H372" s="248">
        <v>65</v>
      </c>
      <c r="I372" s="249"/>
      <c r="J372" s="250">
        <f>ROUND(I372*H372,2)</f>
        <v>0</v>
      </c>
      <c r="K372" s="246" t="s">
        <v>1</v>
      </c>
      <c r="L372" s="45"/>
      <c r="M372" s="251" t="s">
        <v>1</v>
      </c>
      <c r="N372" s="252" t="s">
        <v>43</v>
      </c>
      <c r="O372" s="92"/>
      <c r="P372" s="253">
        <f>O372*H372</f>
        <v>0</v>
      </c>
      <c r="Q372" s="253">
        <v>0</v>
      </c>
      <c r="R372" s="253">
        <f>Q372*H372</f>
        <v>0</v>
      </c>
      <c r="S372" s="253">
        <v>0</v>
      </c>
      <c r="T372" s="25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55" t="s">
        <v>136</v>
      </c>
      <c r="AT372" s="255" t="s">
        <v>131</v>
      </c>
      <c r="AU372" s="255" t="s">
        <v>87</v>
      </c>
      <c r="AY372" s="18" t="s">
        <v>129</v>
      </c>
      <c r="BE372" s="256">
        <f>IF(N372="základní",J372,0)</f>
        <v>0</v>
      </c>
      <c r="BF372" s="256">
        <f>IF(N372="snížená",J372,0)</f>
        <v>0</v>
      </c>
      <c r="BG372" s="256">
        <f>IF(N372="zákl. přenesená",J372,0)</f>
        <v>0</v>
      </c>
      <c r="BH372" s="256">
        <f>IF(N372="sníž. přenesená",J372,0)</f>
        <v>0</v>
      </c>
      <c r="BI372" s="256">
        <f>IF(N372="nulová",J372,0)</f>
        <v>0</v>
      </c>
      <c r="BJ372" s="18" t="s">
        <v>85</v>
      </c>
      <c r="BK372" s="256">
        <f>ROUND(I372*H372,2)</f>
        <v>0</v>
      </c>
      <c r="BL372" s="18" t="s">
        <v>136</v>
      </c>
      <c r="BM372" s="255" t="s">
        <v>437</v>
      </c>
    </row>
    <row r="373" s="13" customFormat="1">
      <c r="A373" s="13"/>
      <c r="B373" s="257"/>
      <c r="C373" s="258"/>
      <c r="D373" s="259" t="s">
        <v>138</v>
      </c>
      <c r="E373" s="260" t="s">
        <v>1</v>
      </c>
      <c r="F373" s="261" t="s">
        <v>438</v>
      </c>
      <c r="G373" s="258"/>
      <c r="H373" s="260" t="s">
        <v>1</v>
      </c>
      <c r="I373" s="262"/>
      <c r="J373" s="258"/>
      <c r="K373" s="258"/>
      <c r="L373" s="263"/>
      <c r="M373" s="264"/>
      <c r="N373" s="265"/>
      <c r="O373" s="265"/>
      <c r="P373" s="265"/>
      <c r="Q373" s="265"/>
      <c r="R373" s="265"/>
      <c r="S373" s="265"/>
      <c r="T373" s="26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7" t="s">
        <v>138</v>
      </c>
      <c r="AU373" s="267" t="s">
        <v>87</v>
      </c>
      <c r="AV373" s="13" t="s">
        <v>85</v>
      </c>
      <c r="AW373" s="13" t="s">
        <v>34</v>
      </c>
      <c r="AX373" s="13" t="s">
        <v>78</v>
      </c>
      <c r="AY373" s="267" t="s">
        <v>129</v>
      </c>
    </row>
    <row r="374" s="14" customFormat="1">
      <c r="A374" s="14"/>
      <c r="B374" s="268"/>
      <c r="C374" s="269"/>
      <c r="D374" s="259" t="s">
        <v>138</v>
      </c>
      <c r="E374" s="270" t="s">
        <v>1</v>
      </c>
      <c r="F374" s="271" t="s">
        <v>439</v>
      </c>
      <c r="G374" s="269"/>
      <c r="H374" s="272">
        <v>65</v>
      </c>
      <c r="I374" s="273"/>
      <c r="J374" s="269"/>
      <c r="K374" s="269"/>
      <c r="L374" s="274"/>
      <c r="M374" s="275"/>
      <c r="N374" s="276"/>
      <c r="O374" s="276"/>
      <c r="P374" s="276"/>
      <c r="Q374" s="276"/>
      <c r="R374" s="276"/>
      <c r="S374" s="276"/>
      <c r="T374" s="27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8" t="s">
        <v>138</v>
      </c>
      <c r="AU374" s="278" t="s">
        <v>87</v>
      </c>
      <c r="AV374" s="14" t="s">
        <v>87</v>
      </c>
      <c r="AW374" s="14" t="s">
        <v>34</v>
      </c>
      <c r="AX374" s="14" t="s">
        <v>78</v>
      </c>
      <c r="AY374" s="278" t="s">
        <v>129</v>
      </c>
    </row>
    <row r="375" s="15" customFormat="1">
      <c r="A375" s="15"/>
      <c r="B375" s="279"/>
      <c r="C375" s="280"/>
      <c r="D375" s="259" t="s">
        <v>138</v>
      </c>
      <c r="E375" s="281" t="s">
        <v>1</v>
      </c>
      <c r="F375" s="282" t="s">
        <v>141</v>
      </c>
      <c r="G375" s="280"/>
      <c r="H375" s="283">
        <v>65</v>
      </c>
      <c r="I375" s="284"/>
      <c r="J375" s="280"/>
      <c r="K375" s="280"/>
      <c r="L375" s="285"/>
      <c r="M375" s="286"/>
      <c r="N375" s="287"/>
      <c r="O375" s="287"/>
      <c r="P375" s="287"/>
      <c r="Q375" s="287"/>
      <c r="R375" s="287"/>
      <c r="S375" s="287"/>
      <c r="T375" s="28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89" t="s">
        <v>138</v>
      </c>
      <c r="AU375" s="289" t="s">
        <v>87</v>
      </c>
      <c r="AV375" s="15" t="s">
        <v>136</v>
      </c>
      <c r="AW375" s="15" t="s">
        <v>34</v>
      </c>
      <c r="AX375" s="15" t="s">
        <v>85</v>
      </c>
      <c r="AY375" s="289" t="s">
        <v>129</v>
      </c>
    </row>
    <row r="376" s="2" customFormat="1" ht="16.5" customHeight="1">
      <c r="A376" s="39"/>
      <c r="B376" s="40"/>
      <c r="C376" s="244" t="s">
        <v>440</v>
      </c>
      <c r="D376" s="244" t="s">
        <v>131</v>
      </c>
      <c r="E376" s="245" t="s">
        <v>441</v>
      </c>
      <c r="F376" s="246" t="s">
        <v>442</v>
      </c>
      <c r="G376" s="247" t="s">
        <v>224</v>
      </c>
      <c r="H376" s="248">
        <v>27</v>
      </c>
      <c r="I376" s="249"/>
      <c r="J376" s="250">
        <f>ROUND(I376*H376,2)</f>
        <v>0</v>
      </c>
      <c r="K376" s="246" t="s">
        <v>1</v>
      </c>
      <c r="L376" s="45"/>
      <c r="M376" s="251" t="s">
        <v>1</v>
      </c>
      <c r="N376" s="252" t="s">
        <v>43</v>
      </c>
      <c r="O376" s="92"/>
      <c r="P376" s="253">
        <f>O376*H376</f>
        <v>0</v>
      </c>
      <c r="Q376" s="253">
        <v>0</v>
      </c>
      <c r="R376" s="253">
        <f>Q376*H376</f>
        <v>0</v>
      </c>
      <c r="S376" s="253">
        <v>0</v>
      </c>
      <c r="T376" s="25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5" t="s">
        <v>136</v>
      </c>
      <c r="AT376" s="255" t="s">
        <v>131</v>
      </c>
      <c r="AU376" s="255" t="s">
        <v>87</v>
      </c>
      <c r="AY376" s="18" t="s">
        <v>129</v>
      </c>
      <c r="BE376" s="256">
        <f>IF(N376="základní",J376,0)</f>
        <v>0</v>
      </c>
      <c r="BF376" s="256">
        <f>IF(N376="snížená",J376,0)</f>
        <v>0</v>
      </c>
      <c r="BG376" s="256">
        <f>IF(N376="zákl. přenesená",J376,0)</f>
        <v>0</v>
      </c>
      <c r="BH376" s="256">
        <f>IF(N376="sníž. přenesená",J376,0)</f>
        <v>0</v>
      </c>
      <c r="BI376" s="256">
        <f>IF(N376="nulová",J376,0)</f>
        <v>0</v>
      </c>
      <c r="BJ376" s="18" t="s">
        <v>85</v>
      </c>
      <c r="BK376" s="256">
        <f>ROUND(I376*H376,2)</f>
        <v>0</v>
      </c>
      <c r="BL376" s="18" t="s">
        <v>136</v>
      </c>
      <c r="BM376" s="255" t="s">
        <v>443</v>
      </c>
    </row>
    <row r="377" s="13" customFormat="1">
      <c r="A377" s="13"/>
      <c r="B377" s="257"/>
      <c r="C377" s="258"/>
      <c r="D377" s="259" t="s">
        <v>138</v>
      </c>
      <c r="E377" s="260" t="s">
        <v>1</v>
      </c>
      <c r="F377" s="261" t="s">
        <v>444</v>
      </c>
      <c r="G377" s="258"/>
      <c r="H377" s="260" t="s">
        <v>1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7" t="s">
        <v>138</v>
      </c>
      <c r="AU377" s="267" t="s">
        <v>87</v>
      </c>
      <c r="AV377" s="13" t="s">
        <v>85</v>
      </c>
      <c r="AW377" s="13" t="s">
        <v>34</v>
      </c>
      <c r="AX377" s="13" t="s">
        <v>78</v>
      </c>
      <c r="AY377" s="267" t="s">
        <v>129</v>
      </c>
    </row>
    <row r="378" s="14" customFormat="1">
      <c r="A378" s="14"/>
      <c r="B378" s="268"/>
      <c r="C378" s="269"/>
      <c r="D378" s="259" t="s">
        <v>138</v>
      </c>
      <c r="E378" s="270" t="s">
        <v>1</v>
      </c>
      <c r="F378" s="271" t="s">
        <v>445</v>
      </c>
      <c r="G378" s="269"/>
      <c r="H378" s="272">
        <v>27</v>
      </c>
      <c r="I378" s="273"/>
      <c r="J378" s="269"/>
      <c r="K378" s="269"/>
      <c r="L378" s="274"/>
      <c r="M378" s="275"/>
      <c r="N378" s="276"/>
      <c r="O378" s="276"/>
      <c r="P378" s="276"/>
      <c r="Q378" s="276"/>
      <c r="R378" s="276"/>
      <c r="S378" s="276"/>
      <c r="T378" s="27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8" t="s">
        <v>138</v>
      </c>
      <c r="AU378" s="278" t="s">
        <v>87</v>
      </c>
      <c r="AV378" s="14" t="s">
        <v>87</v>
      </c>
      <c r="AW378" s="14" t="s">
        <v>34</v>
      </c>
      <c r="AX378" s="14" t="s">
        <v>78</v>
      </c>
      <c r="AY378" s="278" t="s">
        <v>129</v>
      </c>
    </row>
    <row r="379" s="15" customFormat="1">
      <c r="A379" s="15"/>
      <c r="B379" s="279"/>
      <c r="C379" s="280"/>
      <c r="D379" s="259" t="s">
        <v>138</v>
      </c>
      <c r="E379" s="281" t="s">
        <v>1</v>
      </c>
      <c r="F379" s="282" t="s">
        <v>141</v>
      </c>
      <c r="G379" s="280"/>
      <c r="H379" s="283">
        <v>27</v>
      </c>
      <c r="I379" s="284"/>
      <c r="J379" s="280"/>
      <c r="K379" s="280"/>
      <c r="L379" s="285"/>
      <c r="M379" s="286"/>
      <c r="N379" s="287"/>
      <c r="O379" s="287"/>
      <c r="P379" s="287"/>
      <c r="Q379" s="287"/>
      <c r="R379" s="287"/>
      <c r="S379" s="287"/>
      <c r="T379" s="288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89" t="s">
        <v>138</v>
      </c>
      <c r="AU379" s="289" t="s">
        <v>87</v>
      </c>
      <c r="AV379" s="15" t="s">
        <v>136</v>
      </c>
      <c r="AW379" s="15" t="s">
        <v>34</v>
      </c>
      <c r="AX379" s="15" t="s">
        <v>85</v>
      </c>
      <c r="AY379" s="289" t="s">
        <v>129</v>
      </c>
    </row>
    <row r="380" s="2" customFormat="1" ht="16.5" customHeight="1">
      <c r="A380" s="39"/>
      <c r="B380" s="40"/>
      <c r="C380" s="244" t="s">
        <v>446</v>
      </c>
      <c r="D380" s="244" t="s">
        <v>131</v>
      </c>
      <c r="E380" s="245" t="s">
        <v>447</v>
      </c>
      <c r="F380" s="246" t="s">
        <v>448</v>
      </c>
      <c r="G380" s="247" t="s">
        <v>327</v>
      </c>
      <c r="H380" s="248">
        <v>1</v>
      </c>
      <c r="I380" s="249"/>
      <c r="J380" s="250">
        <f>ROUND(I380*H380,2)</f>
        <v>0</v>
      </c>
      <c r="K380" s="246" t="s">
        <v>1</v>
      </c>
      <c r="L380" s="45"/>
      <c r="M380" s="251" t="s">
        <v>1</v>
      </c>
      <c r="N380" s="252" t="s">
        <v>43</v>
      </c>
      <c r="O380" s="92"/>
      <c r="P380" s="253">
        <f>O380*H380</f>
        <v>0</v>
      </c>
      <c r="Q380" s="253">
        <v>0</v>
      </c>
      <c r="R380" s="253">
        <f>Q380*H380</f>
        <v>0</v>
      </c>
      <c r="S380" s="253">
        <v>0</v>
      </c>
      <c r="T380" s="25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55" t="s">
        <v>136</v>
      </c>
      <c r="AT380" s="255" t="s">
        <v>131</v>
      </c>
      <c r="AU380" s="255" t="s">
        <v>87</v>
      </c>
      <c r="AY380" s="18" t="s">
        <v>129</v>
      </c>
      <c r="BE380" s="256">
        <f>IF(N380="základní",J380,0)</f>
        <v>0</v>
      </c>
      <c r="BF380" s="256">
        <f>IF(N380="snížená",J380,0)</f>
        <v>0</v>
      </c>
      <c r="BG380" s="256">
        <f>IF(N380="zákl. přenesená",J380,0)</f>
        <v>0</v>
      </c>
      <c r="BH380" s="256">
        <f>IF(N380="sníž. přenesená",J380,0)</f>
        <v>0</v>
      </c>
      <c r="BI380" s="256">
        <f>IF(N380="nulová",J380,0)</f>
        <v>0</v>
      </c>
      <c r="BJ380" s="18" t="s">
        <v>85</v>
      </c>
      <c r="BK380" s="256">
        <f>ROUND(I380*H380,2)</f>
        <v>0</v>
      </c>
      <c r="BL380" s="18" t="s">
        <v>136</v>
      </c>
      <c r="BM380" s="255" t="s">
        <v>449</v>
      </c>
    </row>
    <row r="381" s="13" customFormat="1">
      <c r="A381" s="13"/>
      <c r="B381" s="257"/>
      <c r="C381" s="258"/>
      <c r="D381" s="259" t="s">
        <v>138</v>
      </c>
      <c r="E381" s="260" t="s">
        <v>1</v>
      </c>
      <c r="F381" s="261" t="s">
        <v>450</v>
      </c>
      <c r="G381" s="258"/>
      <c r="H381" s="260" t="s">
        <v>1</v>
      </c>
      <c r="I381" s="262"/>
      <c r="J381" s="258"/>
      <c r="K381" s="258"/>
      <c r="L381" s="263"/>
      <c r="M381" s="264"/>
      <c r="N381" s="265"/>
      <c r="O381" s="265"/>
      <c r="P381" s="265"/>
      <c r="Q381" s="265"/>
      <c r="R381" s="265"/>
      <c r="S381" s="265"/>
      <c r="T381" s="26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7" t="s">
        <v>138</v>
      </c>
      <c r="AU381" s="267" t="s">
        <v>87</v>
      </c>
      <c r="AV381" s="13" t="s">
        <v>85</v>
      </c>
      <c r="AW381" s="13" t="s">
        <v>34</v>
      </c>
      <c r="AX381" s="13" t="s">
        <v>78</v>
      </c>
      <c r="AY381" s="267" t="s">
        <v>129</v>
      </c>
    </row>
    <row r="382" s="14" customFormat="1">
      <c r="A382" s="14"/>
      <c r="B382" s="268"/>
      <c r="C382" s="269"/>
      <c r="D382" s="259" t="s">
        <v>138</v>
      </c>
      <c r="E382" s="270" t="s">
        <v>1</v>
      </c>
      <c r="F382" s="271" t="s">
        <v>85</v>
      </c>
      <c r="G382" s="269"/>
      <c r="H382" s="272">
        <v>1</v>
      </c>
      <c r="I382" s="273"/>
      <c r="J382" s="269"/>
      <c r="K382" s="269"/>
      <c r="L382" s="274"/>
      <c r="M382" s="275"/>
      <c r="N382" s="276"/>
      <c r="O382" s="276"/>
      <c r="P382" s="276"/>
      <c r="Q382" s="276"/>
      <c r="R382" s="276"/>
      <c r="S382" s="276"/>
      <c r="T382" s="27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8" t="s">
        <v>138</v>
      </c>
      <c r="AU382" s="278" t="s">
        <v>87</v>
      </c>
      <c r="AV382" s="14" t="s">
        <v>87</v>
      </c>
      <c r="AW382" s="14" t="s">
        <v>34</v>
      </c>
      <c r="AX382" s="14" t="s">
        <v>78</v>
      </c>
      <c r="AY382" s="278" t="s">
        <v>129</v>
      </c>
    </row>
    <row r="383" s="15" customFormat="1">
      <c r="A383" s="15"/>
      <c r="B383" s="279"/>
      <c r="C383" s="280"/>
      <c r="D383" s="259" t="s">
        <v>138</v>
      </c>
      <c r="E383" s="281" t="s">
        <v>1</v>
      </c>
      <c r="F383" s="282" t="s">
        <v>141</v>
      </c>
      <c r="G383" s="280"/>
      <c r="H383" s="283">
        <v>1</v>
      </c>
      <c r="I383" s="284"/>
      <c r="J383" s="280"/>
      <c r="K383" s="280"/>
      <c r="L383" s="285"/>
      <c r="M383" s="286"/>
      <c r="N383" s="287"/>
      <c r="O383" s="287"/>
      <c r="P383" s="287"/>
      <c r="Q383" s="287"/>
      <c r="R383" s="287"/>
      <c r="S383" s="287"/>
      <c r="T383" s="288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89" t="s">
        <v>138</v>
      </c>
      <c r="AU383" s="289" t="s">
        <v>87</v>
      </c>
      <c r="AV383" s="15" t="s">
        <v>136</v>
      </c>
      <c r="AW383" s="15" t="s">
        <v>34</v>
      </c>
      <c r="AX383" s="15" t="s">
        <v>85</v>
      </c>
      <c r="AY383" s="289" t="s">
        <v>129</v>
      </c>
    </row>
    <row r="384" s="2" customFormat="1" ht="16.5" customHeight="1">
      <c r="A384" s="39"/>
      <c r="B384" s="40"/>
      <c r="C384" s="244" t="s">
        <v>451</v>
      </c>
      <c r="D384" s="244" t="s">
        <v>131</v>
      </c>
      <c r="E384" s="245" t="s">
        <v>452</v>
      </c>
      <c r="F384" s="246" t="s">
        <v>453</v>
      </c>
      <c r="G384" s="247" t="s">
        <v>327</v>
      </c>
      <c r="H384" s="248">
        <v>1</v>
      </c>
      <c r="I384" s="249"/>
      <c r="J384" s="250">
        <f>ROUND(I384*H384,2)</f>
        <v>0</v>
      </c>
      <c r="K384" s="246" t="s">
        <v>1</v>
      </c>
      <c r="L384" s="45"/>
      <c r="M384" s="251" t="s">
        <v>1</v>
      </c>
      <c r="N384" s="252" t="s">
        <v>43</v>
      </c>
      <c r="O384" s="92"/>
      <c r="P384" s="253">
        <f>O384*H384</f>
        <v>0</v>
      </c>
      <c r="Q384" s="253">
        <v>0</v>
      </c>
      <c r="R384" s="253">
        <f>Q384*H384</f>
        <v>0</v>
      </c>
      <c r="S384" s="253">
        <v>0</v>
      </c>
      <c r="T384" s="25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55" t="s">
        <v>136</v>
      </c>
      <c r="AT384" s="255" t="s">
        <v>131</v>
      </c>
      <c r="AU384" s="255" t="s">
        <v>87</v>
      </c>
      <c r="AY384" s="18" t="s">
        <v>129</v>
      </c>
      <c r="BE384" s="256">
        <f>IF(N384="základní",J384,0)</f>
        <v>0</v>
      </c>
      <c r="BF384" s="256">
        <f>IF(N384="snížená",J384,0)</f>
        <v>0</v>
      </c>
      <c r="BG384" s="256">
        <f>IF(N384="zákl. přenesená",J384,0)</f>
        <v>0</v>
      </c>
      <c r="BH384" s="256">
        <f>IF(N384="sníž. přenesená",J384,0)</f>
        <v>0</v>
      </c>
      <c r="BI384" s="256">
        <f>IF(N384="nulová",J384,0)</f>
        <v>0</v>
      </c>
      <c r="BJ384" s="18" t="s">
        <v>85</v>
      </c>
      <c r="BK384" s="256">
        <f>ROUND(I384*H384,2)</f>
        <v>0</v>
      </c>
      <c r="BL384" s="18" t="s">
        <v>136</v>
      </c>
      <c r="BM384" s="255" t="s">
        <v>454</v>
      </c>
    </row>
    <row r="385" s="13" customFormat="1">
      <c r="A385" s="13"/>
      <c r="B385" s="257"/>
      <c r="C385" s="258"/>
      <c r="D385" s="259" t="s">
        <v>138</v>
      </c>
      <c r="E385" s="260" t="s">
        <v>1</v>
      </c>
      <c r="F385" s="261" t="s">
        <v>450</v>
      </c>
      <c r="G385" s="258"/>
      <c r="H385" s="260" t="s">
        <v>1</v>
      </c>
      <c r="I385" s="262"/>
      <c r="J385" s="258"/>
      <c r="K385" s="258"/>
      <c r="L385" s="263"/>
      <c r="M385" s="264"/>
      <c r="N385" s="265"/>
      <c r="O385" s="265"/>
      <c r="P385" s="265"/>
      <c r="Q385" s="265"/>
      <c r="R385" s="265"/>
      <c r="S385" s="265"/>
      <c r="T385" s="26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7" t="s">
        <v>138</v>
      </c>
      <c r="AU385" s="267" t="s">
        <v>87</v>
      </c>
      <c r="AV385" s="13" t="s">
        <v>85</v>
      </c>
      <c r="AW385" s="13" t="s">
        <v>34</v>
      </c>
      <c r="AX385" s="13" t="s">
        <v>78</v>
      </c>
      <c r="AY385" s="267" t="s">
        <v>129</v>
      </c>
    </row>
    <row r="386" s="14" customFormat="1">
      <c r="A386" s="14"/>
      <c r="B386" s="268"/>
      <c r="C386" s="269"/>
      <c r="D386" s="259" t="s">
        <v>138</v>
      </c>
      <c r="E386" s="270" t="s">
        <v>1</v>
      </c>
      <c r="F386" s="271" t="s">
        <v>85</v>
      </c>
      <c r="G386" s="269"/>
      <c r="H386" s="272">
        <v>1</v>
      </c>
      <c r="I386" s="273"/>
      <c r="J386" s="269"/>
      <c r="K386" s="269"/>
      <c r="L386" s="274"/>
      <c r="M386" s="275"/>
      <c r="N386" s="276"/>
      <c r="O386" s="276"/>
      <c r="P386" s="276"/>
      <c r="Q386" s="276"/>
      <c r="R386" s="276"/>
      <c r="S386" s="276"/>
      <c r="T386" s="27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8" t="s">
        <v>138</v>
      </c>
      <c r="AU386" s="278" t="s">
        <v>87</v>
      </c>
      <c r="AV386" s="14" t="s">
        <v>87</v>
      </c>
      <c r="AW386" s="14" t="s">
        <v>34</v>
      </c>
      <c r="AX386" s="14" t="s">
        <v>78</v>
      </c>
      <c r="AY386" s="278" t="s">
        <v>129</v>
      </c>
    </row>
    <row r="387" s="15" customFormat="1">
      <c r="A387" s="15"/>
      <c r="B387" s="279"/>
      <c r="C387" s="280"/>
      <c r="D387" s="259" t="s">
        <v>138</v>
      </c>
      <c r="E387" s="281" t="s">
        <v>1</v>
      </c>
      <c r="F387" s="282" t="s">
        <v>141</v>
      </c>
      <c r="G387" s="280"/>
      <c r="H387" s="283">
        <v>1</v>
      </c>
      <c r="I387" s="284"/>
      <c r="J387" s="280"/>
      <c r="K387" s="280"/>
      <c r="L387" s="285"/>
      <c r="M387" s="286"/>
      <c r="N387" s="287"/>
      <c r="O387" s="287"/>
      <c r="P387" s="287"/>
      <c r="Q387" s="287"/>
      <c r="R387" s="287"/>
      <c r="S387" s="287"/>
      <c r="T387" s="28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89" t="s">
        <v>138</v>
      </c>
      <c r="AU387" s="289" t="s">
        <v>87</v>
      </c>
      <c r="AV387" s="15" t="s">
        <v>136</v>
      </c>
      <c r="AW387" s="15" t="s">
        <v>34</v>
      </c>
      <c r="AX387" s="15" t="s">
        <v>85</v>
      </c>
      <c r="AY387" s="289" t="s">
        <v>129</v>
      </c>
    </row>
    <row r="388" s="2" customFormat="1" ht="16.5" customHeight="1">
      <c r="A388" s="39"/>
      <c r="B388" s="40"/>
      <c r="C388" s="244" t="s">
        <v>455</v>
      </c>
      <c r="D388" s="244" t="s">
        <v>131</v>
      </c>
      <c r="E388" s="245" t="s">
        <v>456</v>
      </c>
      <c r="F388" s="246" t="s">
        <v>457</v>
      </c>
      <c r="G388" s="247" t="s">
        <v>327</v>
      </c>
      <c r="H388" s="248">
        <v>1</v>
      </c>
      <c r="I388" s="249"/>
      <c r="J388" s="250">
        <f>ROUND(I388*H388,2)</f>
        <v>0</v>
      </c>
      <c r="K388" s="246" t="s">
        <v>1</v>
      </c>
      <c r="L388" s="45"/>
      <c r="M388" s="251" t="s">
        <v>1</v>
      </c>
      <c r="N388" s="252" t="s">
        <v>43</v>
      </c>
      <c r="O388" s="92"/>
      <c r="P388" s="253">
        <f>O388*H388</f>
        <v>0</v>
      </c>
      <c r="Q388" s="253">
        <v>0</v>
      </c>
      <c r="R388" s="253">
        <f>Q388*H388</f>
        <v>0</v>
      </c>
      <c r="S388" s="253">
        <v>0</v>
      </c>
      <c r="T388" s="254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55" t="s">
        <v>136</v>
      </c>
      <c r="AT388" s="255" t="s">
        <v>131</v>
      </c>
      <c r="AU388" s="255" t="s">
        <v>87</v>
      </c>
      <c r="AY388" s="18" t="s">
        <v>129</v>
      </c>
      <c r="BE388" s="256">
        <f>IF(N388="základní",J388,0)</f>
        <v>0</v>
      </c>
      <c r="BF388" s="256">
        <f>IF(N388="snížená",J388,0)</f>
        <v>0</v>
      </c>
      <c r="BG388" s="256">
        <f>IF(N388="zákl. přenesená",J388,0)</f>
        <v>0</v>
      </c>
      <c r="BH388" s="256">
        <f>IF(N388="sníž. přenesená",J388,0)</f>
        <v>0</v>
      </c>
      <c r="BI388" s="256">
        <f>IF(N388="nulová",J388,0)</f>
        <v>0</v>
      </c>
      <c r="BJ388" s="18" t="s">
        <v>85</v>
      </c>
      <c r="BK388" s="256">
        <f>ROUND(I388*H388,2)</f>
        <v>0</v>
      </c>
      <c r="BL388" s="18" t="s">
        <v>136</v>
      </c>
      <c r="BM388" s="255" t="s">
        <v>458</v>
      </c>
    </row>
    <row r="389" s="13" customFormat="1">
      <c r="A389" s="13"/>
      <c r="B389" s="257"/>
      <c r="C389" s="258"/>
      <c r="D389" s="259" t="s">
        <v>138</v>
      </c>
      <c r="E389" s="260" t="s">
        <v>1</v>
      </c>
      <c r="F389" s="261" t="s">
        <v>459</v>
      </c>
      <c r="G389" s="258"/>
      <c r="H389" s="260" t="s">
        <v>1</v>
      </c>
      <c r="I389" s="262"/>
      <c r="J389" s="258"/>
      <c r="K389" s="258"/>
      <c r="L389" s="263"/>
      <c r="M389" s="264"/>
      <c r="N389" s="265"/>
      <c r="O389" s="265"/>
      <c r="P389" s="265"/>
      <c r="Q389" s="265"/>
      <c r="R389" s="265"/>
      <c r="S389" s="265"/>
      <c r="T389" s="26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7" t="s">
        <v>138</v>
      </c>
      <c r="AU389" s="267" t="s">
        <v>87</v>
      </c>
      <c r="AV389" s="13" t="s">
        <v>85</v>
      </c>
      <c r="AW389" s="13" t="s">
        <v>34</v>
      </c>
      <c r="AX389" s="13" t="s">
        <v>78</v>
      </c>
      <c r="AY389" s="267" t="s">
        <v>129</v>
      </c>
    </row>
    <row r="390" s="14" customFormat="1">
      <c r="A390" s="14"/>
      <c r="B390" s="268"/>
      <c r="C390" s="269"/>
      <c r="D390" s="259" t="s">
        <v>138</v>
      </c>
      <c r="E390" s="270" t="s">
        <v>1</v>
      </c>
      <c r="F390" s="271" t="s">
        <v>85</v>
      </c>
      <c r="G390" s="269"/>
      <c r="H390" s="272">
        <v>1</v>
      </c>
      <c r="I390" s="273"/>
      <c r="J390" s="269"/>
      <c r="K390" s="269"/>
      <c r="L390" s="274"/>
      <c r="M390" s="275"/>
      <c r="N390" s="276"/>
      <c r="O390" s="276"/>
      <c r="P390" s="276"/>
      <c r="Q390" s="276"/>
      <c r="R390" s="276"/>
      <c r="S390" s="276"/>
      <c r="T390" s="27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8" t="s">
        <v>138</v>
      </c>
      <c r="AU390" s="278" t="s">
        <v>87</v>
      </c>
      <c r="AV390" s="14" t="s">
        <v>87</v>
      </c>
      <c r="AW390" s="14" t="s">
        <v>34</v>
      </c>
      <c r="AX390" s="14" t="s">
        <v>78</v>
      </c>
      <c r="AY390" s="278" t="s">
        <v>129</v>
      </c>
    </row>
    <row r="391" s="15" customFormat="1">
      <c r="A391" s="15"/>
      <c r="B391" s="279"/>
      <c r="C391" s="280"/>
      <c r="D391" s="259" t="s">
        <v>138</v>
      </c>
      <c r="E391" s="281" t="s">
        <v>1</v>
      </c>
      <c r="F391" s="282" t="s">
        <v>141</v>
      </c>
      <c r="G391" s="280"/>
      <c r="H391" s="283">
        <v>1</v>
      </c>
      <c r="I391" s="284"/>
      <c r="J391" s="280"/>
      <c r="K391" s="280"/>
      <c r="L391" s="285"/>
      <c r="M391" s="286"/>
      <c r="N391" s="287"/>
      <c r="O391" s="287"/>
      <c r="P391" s="287"/>
      <c r="Q391" s="287"/>
      <c r="R391" s="287"/>
      <c r="S391" s="287"/>
      <c r="T391" s="288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9" t="s">
        <v>138</v>
      </c>
      <c r="AU391" s="289" t="s">
        <v>87</v>
      </c>
      <c r="AV391" s="15" t="s">
        <v>136</v>
      </c>
      <c r="AW391" s="15" t="s">
        <v>34</v>
      </c>
      <c r="AX391" s="15" t="s">
        <v>85</v>
      </c>
      <c r="AY391" s="289" t="s">
        <v>129</v>
      </c>
    </row>
    <row r="392" s="2" customFormat="1" ht="16.5" customHeight="1">
      <c r="A392" s="39"/>
      <c r="B392" s="40"/>
      <c r="C392" s="244" t="s">
        <v>460</v>
      </c>
      <c r="D392" s="244" t="s">
        <v>131</v>
      </c>
      <c r="E392" s="245" t="s">
        <v>461</v>
      </c>
      <c r="F392" s="246" t="s">
        <v>462</v>
      </c>
      <c r="G392" s="247" t="s">
        <v>327</v>
      </c>
      <c r="H392" s="248">
        <v>6</v>
      </c>
      <c r="I392" s="249"/>
      <c r="J392" s="250">
        <f>ROUND(I392*H392,2)</f>
        <v>0</v>
      </c>
      <c r="K392" s="246" t="s">
        <v>1</v>
      </c>
      <c r="L392" s="45"/>
      <c r="M392" s="251" t="s">
        <v>1</v>
      </c>
      <c r="N392" s="252" t="s">
        <v>43</v>
      </c>
      <c r="O392" s="92"/>
      <c r="P392" s="253">
        <f>O392*H392</f>
        <v>0</v>
      </c>
      <c r="Q392" s="253">
        <v>0</v>
      </c>
      <c r="R392" s="253">
        <f>Q392*H392</f>
        <v>0</v>
      </c>
      <c r="S392" s="253">
        <v>0</v>
      </c>
      <c r="T392" s="25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55" t="s">
        <v>136</v>
      </c>
      <c r="AT392" s="255" t="s">
        <v>131</v>
      </c>
      <c r="AU392" s="255" t="s">
        <v>87</v>
      </c>
      <c r="AY392" s="18" t="s">
        <v>129</v>
      </c>
      <c r="BE392" s="256">
        <f>IF(N392="základní",J392,0)</f>
        <v>0</v>
      </c>
      <c r="BF392" s="256">
        <f>IF(N392="snížená",J392,0)</f>
        <v>0</v>
      </c>
      <c r="BG392" s="256">
        <f>IF(N392="zákl. přenesená",J392,0)</f>
        <v>0</v>
      </c>
      <c r="BH392" s="256">
        <f>IF(N392="sníž. přenesená",J392,0)</f>
        <v>0</v>
      </c>
      <c r="BI392" s="256">
        <f>IF(N392="nulová",J392,0)</f>
        <v>0</v>
      </c>
      <c r="BJ392" s="18" t="s">
        <v>85</v>
      </c>
      <c r="BK392" s="256">
        <f>ROUND(I392*H392,2)</f>
        <v>0</v>
      </c>
      <c r="BL392" s="18" t="s">
        <v>136</v>
      </c>
      <c r="BM392" s="255" t="s">
        <v>463</v>
      </c>
    </row>
    <row r="393" s="13" customFormat="1">
      <c r="A393" s="13"/>
      <c r="B393" s="257"/>
      <c r="C393" s="258"/>
      <c r="D393" s="259" t="s">
        <v>138</v>
      </c>
      <c r="E393" s="260" t="s">
        <v>1</v>
      </c>
      <c r="F393" s="261" t="s">
        <v>464</v>
      </c>
      <c r="G393" s="258"/>
      <c r="H393" s="260" t="s">
        <v>1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7" t="s">
        <v>138</v>
      </c>
      <c r="AU393" s="267" t="s">
        <v>87</v>
      </c>
      <c r="AV393" s="13" t="s">
        <v>85</v>
      </c>
      <c r="AW393" s="13" t="s">
        <v>34</v>
      </c>
      <c r="AX393" s="13" t="s">
        <v>78</v>
      </c>
      <c r="AY393" s="267" t="s">
        <v>129</v>
      </c>
    </row>
    <row r="394" s="14" customFormat="1">
      <c r="A394" s="14"/>
      <c r="B394" s="268"/>
      <c r="C394" s="269"/>
      <c r="D394" s="259" t="s">
        <v>138</v>
      </c>
      <c r="E394" s="270" t="s">
        <v>1</v>
      </c>
      <c r="F394" s="271" t="s">
        <v>160</v>
      </c>
      <c r="G394" s="269"/>
      <c r="H394" s="272">
        <v>6</v>
      </c>
      <c r="I394" s="273"/>
      <c r="J394" s="269"/>
      <c r="K394" s="269"/>
      <c r="L394" s="274"/>
      <c r="M394" s="275"/>
      <c r="N394" s="276"/>
      <c r="O394" s="276"/>
      <c r="P394" s="276"/>
      <c r="Q394" s="276"/>
      <c r="R394" s="276"/>
      <c r="S394" s="276"/>
      <c r="T394" s="27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8" t="s">
        <v>138</v>
      </c>
      <c r="AU394" s="278" t="s">
        <v>87</v>
      </c>
      <c r="AV394" s="14" t="s">
        <v>87</v>
      </c>
      <c r="AW394" s="14" t="s">
        <v>34</v>
      </c>
      <c r="AX394" s="14" t="s">
        <v>78</v>
      </c>
      <c r="AY394" s="278" t="s">
        <v>129</v>
      </c>
    </row>
    <row r="395" s="15" customFormat="1">
      <c r="A395" s="15"/>
      <c r="B395" s="279"/>
      <c r="C395" s="280"/>
      <c r="D395" s="259" t="s">
        <v>138</v>
      </c>
      <c r="E395" s="281" t="s">
        <v>1</v>
      </c>
      <c r="F395" s="282" t="s">
        <v>141</v>
      </c>
      <c r="G395" s="280"/>
      <c r="H395" s="283">
        <v>6</v>
      </c>
      <c r="I395" s="284"/>
      <c r="J395" s="280"/>
      <c r="K395" s="280"/>
      <c r="L395" s="285"/>
      <c r="M395" s="286"/>
      <c r="N395" s="287"/>
      <c r="O395" s="287"/>
      <c r="P395" s="287"/>
      <c r="Q395" s="287"/>
      <c r="R395" s="287"/>
      <c r="S395" s="287"/>
      <c r="T395" s="288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9" t="s">
        <v>138</v>
      </c>
      <c r="AU395" s="289" t="s">
        <v>87</v>
      </c>
      <c r="AV395" s="15" t="s">
        <v>136</v>
      </c>
      <c r="AW395" s="15" t="s">
        <v>34</v>
      </c>
      <c r="AX395" s="15" t="s">
        <v>85</v>
      </c>
      <c r="AY395" s="289" t="s">
        <v>129</v>
      </c>
    </row>
    <row r="396" s="2" customFormat="1" ht="16.5" customHeight="1">
      <c r="A396" s="39"/>
      <c r="B396" s="40"/>
      <c r="C396" s="244" t="s">
        <v>465</v>
      </c>
      <c r="D396" s="244" t="s">
        <v>131</v>
      </c>
      <c r="E396" s="245" t="s">
        <v>466</v>
      </c>
      <c r="F396" s="246" t="s">
        <v>467</v>
      </c>
      <c r="G396" s="247" t="s">
        <v>327</v>
      </c>
      <c r="H396" s="248">
        <v>2</v>
      </c>
      <c r="I396" s="249"/>
      <c r="J396" s="250">
        <f>ROUND(I396*H396,2)</f>
        <v>0</v>
      </c>
      <c r="K396" s="246" t="s">
        <v>1</v>
      </c>
      <c r="L396" s="45"/>
      <c r="M396" s="251" t="s">
        <v>1</v>
      </c>
      <c r="N396" s="252" t="s">
        <v>43</v>
      </c>
      <c r="O396" s="92"/>
      <c r="P396" s="253">
        <f>O396*H396</f>
        <v>0</v>
      </c>
      <c r="Q396" s="253">
        <v>0</v>
      </c>
      <c r="R396" s="253">
        <f>Q396*H396</f>
        <v>0</v>
      </c>
      <c r="S396" s="253">
        <v>0</v>
      </c>
      <c r="T396" s="254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55" t="s">
        <v>136</v>
      </c>
      <c r="AT396" s="255" t="s">
        <v>131</v>
      </c>
      <c r="AU396" s="255" t="s">
        <v>87</v>
      </c>
      <c r="AY396" s="18" t="s">
        <v>129</v>
      </c>
      <c r="BE396" s="256">
        <f>IF(N396="základní",J396,0)</f>
        <v>0</v>
      </c>
      <c r="BF396" s="256">
        <f>IF(N396="snížená",J396,0)</f>
        <v>0</v>
      </c>
      <c r="BG396" s="256">
        <f>IF(N396="zákl. přenesená",J396,0)</f>
        <v>0</v>
      </c>
      <c r="BH396" s="256">
        <f>IF(N396="sníž. přenesená",J396,0)</f>
        <v>0</v>
      </c>
      <c r="BI396" s="256">
        <f>IF(N396="nulová",J396,0)</f>
        <v>0</v>
      </c>
      <c r="BJ396" s="18" t="s">
        <v>85</v>
      </c>
      <c r="BK396" s="256">
        <f>ROUND(I396*H396,2)</f>
        <v>0</v>
      </c>
      <c r="BL396" s="18" t="s">
        <v>136</v>
      </c>
      <c r="BM396" s="255" t="s">
        <v>468</v>
      </c>
    </row>
    <row r="397" s="13" customFormat="1">
      <c r="A397" s="13"/>
      <c r="B397" s="257"/>
      <c r="C397" s="258"/>
      <c r="D397" s="259" t="s">
        <v>138</v>
      </c>
      <c r="E397" s="260" t="s">
        <v>1</v>
      </c>
      <c r="F397" s="261" t="s">
        <v>469</v>
      </c>
      <c r="G397" s="258"/>
      <c r="H397" s="260" t="s">
        <v>1</v>
      </c>
      <c r="I397" s="262"/>
      <c r="J397" s="258"/>
      <c r="K397" s="258"/>
      <c r="L397" s="263"/>
      <c r="M397" s="264"/>
      <c r="N397" s="265"/>
      <c r="O397" s="265"/>
      <c r="P397" s="265"/>
      <c r="Q397" s="265"/>
      <c r="R397" s="265"/>
      <c r="S397" s="265"/>
      <c r="T397" s="26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7" t="s">
        <v>138</v>
      </c>
      <c r="AU397" s="267" t="s">
        <v>87</v>
      </c>
      <c r="AV397" s="13" t="s">
        <v>85</v>
      </c>
      <c r="AW397" s="13" t="s">
        <v>34</v>
      </c>
      <c r="AX397" s="13" t="s">
        <v>78</v>
      </c>
      <c r="AY397" s="267" t="s">
        <v>129</v>
      </c>
    </row>
    <row r="398" s="14" customFormat="1">
      <c r="A398" s="14"/>
      <c r="B398" s="268"/>
      <c r="C398" s="269"/>
      <c r="D398" s="259" t="s">
        <v>138</v>
      </c>
      <c r="E398" s="270" t="s">
        <v>1</v>
      </c>
      <c r="F398" s="271" t="s">
        <v>470</v>
      </c>
      <c r="G398" s="269"/>
      <c r="H398" s="272">
        <v>2</v>
      </c>
      <c r="I398" s="273"/>
      <c r="J398" s="269"/>
      <c r="K398" s="269"/>
      <c r="L398" s="274"/>
      <c r="M398" s="275"/>
      <c r="N398" s="276"/>
      <c r="O398" s="276"/>
      <c r="P398" s="276"/>
      <c r="Q398" s="276"/>
      <c r="R398" s="276"/>
      <c r="S398" s="276"/>
      <c r="T398" s="27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8" t="s">
        <v>138</v>
      </c>
      <c r="AU398" s="278" t="s">
        <v>87</v>
      </c>
      <c r="AV398" s="14" t="s">
        <v>87</v>
      </c>
      <c r="AW398" s="14" t="s">
        <v>34</v>
      </c>
      <c r="AX398" s="14" t="s">
        <v>78</v>
      </c>
      <c r="AY398" s="278" t="s">
        <v>129</v>
      </c>
    </row>
    <row r="399" s="15" customFormat="1">
      <c r="A399" s="15"/>
      <c r="B399" s="279"/>
      <c r="C399" s="280"/>
      <c r="D399" s="259" t="s">
        <v>138</v>
      </c>
      <c r="E399" s="281" t="s">
        <v>1</v>
      </c>
      <c r="F399" s="282" t="s">
        <v>141</v>
      </c>
      <c r="G399" s="280"/>
      <c r="H399" s="283">
        <v>2</v>
      </c>
      <c r="I399" s="284"/>
      <c r="J399" s="280"/>
      <c r="K399" s="280"/>
      <c r="L399" s="285"/>
      <c r="M399" s="286"/>
      <c r="N399" s="287"/>
      <c r="O399" s="287"/>
      <c r="P399" s="287"/>
      <c r="Q399" s="287"/>
      <c r="R399" s="287"/>
      <c r="S399" s="287"/>
      <c r="T399" s="28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89" t="s">
        <v>138</v>
      </c>
      <c r="AU399" s="289" t="s">
        <v>87</v>
      </c>
      <c r="AV399" s="15" t="s">
        <v>136</v>
      </c>
      <c r="AW399" s="15" t="s">
        <v>34</v>
      </c>
      <c r="AX399" s="15" t="s">
        <v>85</v>
      </c>
      <c r="AY399" s="289" t="s">
        <v>129</v>
      </c>
    </row>
    <row r="400" s="2" customFormat="1" ht="16.5" customHeight="1">
      <c r="A400" s="39"/>
      <c r="B400" s="40"/>
      <c r="C400" s="244" t="s">
        <v>471</v>
      </c>
      <c r="D400" s="244" t="s">
        <v>131</v>
      </c>
      <c r="E400" s="245" t="s">
        <v>472</v>
      </c>
      <c r="F400" s="246" t="s">
        <v>473</v>
      </c>
      <c r="G400" s="247" t="s">
        <v>327</v>
      </c>
      <c r="H400" s="248">
        <v>1</v>
      </c>
      <c r="I400" s="249"/>
      <c r="J400" s="250">
        <f>ROUND(I400*H400,2)</f>
        <v>0</v>
      </c>
      <c r="K400" s="246" t="s">
        <v>1</v>
      </c>
      <c r="L400" s="45"/>
      <c r="M400" s="251" t="s">
        <v>1</v>
      </c>
      <c r="N400" s="252" t="s">
        <v>43</v>
      </c>
      <c r="O400" s="92"/>
      <c r="P400" s="253">
        <f>O400*H400</f>
        <v>0</v>
      </c>
      <c r="Q400" s="253">
        <v>0</v>
      </c>
      <c r="R400" s="253">
        <f>Q400*H400</f>
        <v>0</v>
      </c>
      <c r="S400" s="253">
        <v>0</v>
      </c>
      <c r="T400" s="25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55" t="s">
        <v>136</v>
      </c>
      <c r="AT400" s="255" t="s">
        <v>131</v>
      </c>
      <c r="AU400" s="255" t="s">
        <v>87</v>
      </c>
      <c r="AY400" s="18" t="s">
        <v>129</v>
      </c>
      <c r="BE400" s="256">
        <f>IF(N400="základní",J400,0)</f>
        <v>0</v>
      </c>
      <c r="BF400" s="256">
        <f>IF(N400="snížená",J400,0)</f>
        <v>0</v>
      </c>
      <c r="BG400" s="256">
        <f>IF(N400="zákl. přenesená",J400,0)</f>
        <v>0</v>
      </c>
      <c r="BH400" s="256">
        <f>IF(N400="sníž. přenesená",J400,0)</f>
        <v>0</v>
      </c>
      <c r="BI400" s="256">
        <f>IF(N400="nulová",J400,0)</f>
        <v>0</v>
      </c>
      <c r="BJ400" s="18" t="s">
        <v>85</v>
      </c>
      <c r="BK400" s="256">
        <f>ROUND(I400*H400,2)</f>
        <v>0</v>
      </c>
      <c r="BL400" s="18" t="s">
        <v>136</v>
      </c>
      <c r="BM400" s="255" t="s">
        <v>474</v>
      </c>
    </row>
    <row r="401" s="13" customFormat="1">
      <c r="A401" s="13"/>
      <c r="B401" s="257"/>
      <c r="C401" s="258"/>
      <c r="D401" s="259" t="s">
        <v>138</v>
      </c>
      <c r="E401" s="260" t="s">
        <v>1</v>
      </c>
      <c r="F401" s="261" t="s">
        <v>475</v>
      </c>
      <c r="G401" s="258"/>
      <c r="H401" s="260" t="s">
        <v>1</v>
      </c>
      <c r="I401" s="262"/>
      <c r="J401" s="258"/>
      <c r="K401" s="258"/>
      <c r="L401" s="263"/>
      <c r="M401" s="264"/>
      <c r="N401" s="265"/>
      <c r="O401" s="265"/>
      <c r="P401" s="265"/>
      <c r="Q401" s="265"/>
      <c r="R401" s="265"/>
      <c r="S401" s="265"/>
      <c r="T401" s="26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7" t="s">
        <v>138</v>
      </c>
      <c r="AU401" s="267" t="s">
        <v>87</v>
      </c>
      <c r="AV401" s="13" t="s">
        <v>85</v>
      </c>
      <c r="AW401" s="13" t="s">
        <v>34</v>
      </c>
      <c r="AX401" s="13" t="s">
        <v>78</v>
      </c>
      <c r="AY401" s="267" t="s">
        <v>129</v>
      </c>
    </row>
    <row r="402" s="14" customFormat="1">
      <c r="A402" s="14"/>
      <c r="B402" s="268"/>
      <c r="C402" s="269"/>
      <c r="D402" s="259" t="s">
        <v>138</v>
      </c>
      <c r="E402" s="270" t="s">
        <v>1</v>
      </c>
      <c r="F402" s="271" t="s">
        <v>85</v>
      </c>
      <c r="G402" s="269"/>
      <c r="H402" s="272">
        <v>1</v>
      </c>
      <c r="I402" s="273"/>
      <c r="J402" s="269"/>
      <c r="K402" s="269"/>
      <c r="L402" s="274"/>
      <c r="M402" s="275"/>
      <c r="N402" s="276"/>
      <c r="O402" s="276"/>
      <c r="P402" s="276"/>
      <c r="Q402" s="276"/>
      <c r="R402" s="276"/>
      <c r="S402" s="276"/>
      <c r="T402" s="27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8" t="s">
        <v>138</v>
      </c>
      <c r="AU402" s="278" t="s">
        <v>87</v>
      </c>
      <c r="AV402" s="14" t="s">
        <v>87</v>
      </c>
      <c r="AW402" s="14" t="s">
        <v>34</v>
      </c>
      <c r="AX402" s="14" t="s">
        <v>78</v>
      </c>
      <c r="AY402" s="278" t="s">
        <v>129</v>
      </c>
    </row>
    <row r="403" s="15" customFormat="1">
      <c r="A403" s="15"/>
      <c r="B403" s="279"/>
      <c r="C403" s="280"/>
      <c r="D403" s="259" t="s">
        <v>138</v>
      </c>
      <c r="E403" s="281" t="s">
        <v>1</v>
      </c>
      <c r="F403" s="282" t="s">
        <v>141</v>
      </c>
      <c r="G403" s="280"/>
      <c r="H403" s="283">
        <v>1</v>
      </c>
      <c r="I403" s="284"/>
      <c r="J403" s="280"/>
      <c r="K403" s="280"/>
      <c r="L403" s="285"/>
      <c r="M403" s="286"/>
      <c r="N403" s="287"/>
      <c r="O403" s="287"/>
      <c r="P403" s="287"/>
      <c r="Q403" s="287"/>
      <c r="R403" s="287"/>
      <c r="S403" s="287"/>
      <c r="T403" s="288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89" t="s">
        <v>138</v>
      </c>
      <c r="AU403" s="289" t="s">
        <v>87</v>
      </c>
      <c r="AV403" s="15" t="s">
        <v>136</v>
      </c>
      <c r="AW403" s="15" t="s">
        <v>34</v>
      </c>
      <c r="AX403" s="15" t="s">
        <v>85</v>
      </c>
      <c r="AY403" s="289" t="s">
        <v>129</v>
      </c>
    </row>
    <row r="404" s="2" customFormat="1" ht="16.5" customHeight="1">
      <c r="A404" s="39"/>
      <c r="B404" s="40"/>
      <c r="C404" s="244" t="s">
        <v>476</v>
      </c>
      <c r="D404" s="244" t="s">
        <v>131</v>
      </c>
      <c r="E404" s="245" t="s">
        <v>477</v>
      </c>
      <c r="F404" s="246" t="s">
        <v>478</v>
      </c>
      <c r="G404" s="247" t="s">
        <v>327</v>
      </c>
      <c r="H404" s="248">
        <v>6</v>
      </c>
      <c r="I404" s="249"/>
      <c r="J404" s="250">
        <f>ROUND(I404*H404,2)</f>
        <v>0</v>
      </c>
      <c r="K404" s="246" t="s">
        <v>1</v>
      </c>
      <c r="L404" s="45"/>
      <c r="M404" s="251" t="s">
        <v>1</v>
      </c>
      <c r="N404" s="252" t="s">
        <v>43</v>
      </c>
      <c r="O404" s="92"/>
      <c r="P404" s="253">
        <f>O404*H404</f>
        <v>0</v>
      </c>
      <c r="Q404" s="253">
        <v>0</v>
      </c>
      <c r="R404" s="253">
        <f>Q404*H404</f>
        <v>0</v>
      </c>
      <c r="S404" s="253">
        <v>0</v>
      </c>
      <c r="T404" s="25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55" t="s">
        <v>136</v>
      </c>
      <c r="AT404" s="255" t="s">
        <v>131</v>
      </c>
      <c r="AU404" s="255" t="s">
        <v>87</v>
      </c>
      <c r="AY404" s="18" t="s">
        <v>129</v>
      </c>
      <c r="BE404" s="256">
        <f>IF(N404="základní",J404,0)</f>
        <v>0</v>
      </c>
      <c r="BF404" s="256">
        <f>IF(N404="snížená",J404,0)</f>
        <v>0</v>
      </c>
      <c r="BG404" s="256">
        <f>IF(N404="zákl. přenesená",J404,0)</f>
        <v>0</v>
      </c>
      <c r="BH404" s="256">
        <f>IF(N404="sníž. přenesená",J404,0)</f>
        <v>0</v>
      </c>
      <c r="BI404" s="256">
        <f>IF(N404="nulová",J404,0)</f>
        <v>0</v>
      </c>
      <c r="BJ404" s="18" t="s">
        <v>85</v>
      </c>
      <c r="BK404" s="256">
        <f>ROUND(I404*H404,2)</f>
        <v>0</v>
      </c>
      <c r="BL404" s="18" t="s">
        <v>136</v>
      </c>
      <c r="BM404" s="255" t="s">
        <v>479</v>
      </c>
    </row>
    <row r="405" s="13" customFormat="1">
      <c r="A405" s="13"/>
      <c r="B405" s="257"/>
      <c r="C405" s="258"/>
      <c r="D405" s="259" t="s">
        <v>138</v>
      </c>
      <c r="E405" s="260" t="s">
        <v>1</v>
      </c>
      <c r="F405" s="261" t="s">
        <v>480</v>
      </c>
      <c r="G405" s="258"/>
      <c r="H405" s="260" t="s">
        <v>1</v>
      </c>
      <c r="I405" s="262"/>
      <c r="J405" s="258"/>
      <c r="K405" s="258"/>
      <c r="L405" s="263"/>
      <c r="M405" s="264"/>
      <c r="N405" s="265"/>
      <c r="O405" s="265"/>
      <c r="P405" s="265"/>
      <c r="Q405" s="265"/>
      <c r="R405" s="265"/>
      <c r="S405" s="265"/>
      <c r="T405" s="26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7" t="s">
        <v>138</v>
      </c>
      <c r="AU405" s="267" t="s">
        <v>87</v>
      </c>
      <c r="AV405" s="13" t="s">
        <v>85</v>
      </c>
      <c r="AW405" s="13" t="s">
        <v>34</v>
      </c>
      <c r="AX405" s="13" t="s">
        <v>78</v>
      </c>
      <c r="AY405" s="267" t="s">
        <v>129</v>
      </c>
    </row>
    <row r="406" s="14" customFormat="1">
      <c r="A406" s="14"/>
      <c r="B406" s="268"/>
      <c r="C406" s="269"/>
      <c r="D406" s="259" t="s">
        <v>138</v>
      </c>
      <c r="E406" s="270" t="s">
        <v>1</v>
      </c>
      <c r="F406" s="271" t="s">
        <v>160</v>
      </c>
      <c r="G406" s="269"/>
      <c r="H406" s="272">
        <v>6</v>
      </c>
      <c r="I406" s="273"/>
      <c r="J406" s="269"/>
      <c r="K406" s="269"/>
      <c r="L406" s="274"/>
      <c r="M406" s="275"/>
      <c r="N406" s="276"/>
      <c r="O406" s="276"/>
      <c r="P406" s="276"/>
      <c r="Q406" s="276"/>
      <c r="R406" s="276"/>
      <c r="S406" s="276"/>
      <c r="T406" s="27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8" t="s">
        <v>138</v>
      </c>
      <c r="AU406" s="278" t="s">
        <v>87</v>
      </c>
      <c r="AV406" s="14" t="s">
        <v>87</v>
      </c>
      <c r="AW406" s="14" t="s">
        <v>34</v>
      </c>
      <c r="AX406" s="14" t="s">
        <v>78</v>
      </c>
      <c r="AY406" s="278" t="s">
        <v>129</v>
      </c>
    </row>
    <row r="407" s="15" customFormat="1">
      <c r="A407" s="15"/>
      <c r="B407" s="279"/>
      <c r="C407" s="280"/>
      <c r="D407" s="259" t="s">
        <v>138</v>
      </c>
      <c r="E407" s="281" t="s">
        <v>1</v>
      </c>
      <c r="F407" s="282" t="s">
        <v>141</v>
      </c>
      <c r="G407" s="280"/>
      <c r="H407" s="283">
        <v>6</v>
      </c>
      <c r="I407" s="284"/>
      <c r="J407" s="280"/>
      <c r="K407" s="280"/>
      <c r="L407" s="285"/>
      <c r="M407" s="286"/>
      <c r="N407" s="287"/>
      <c r="O407" s="287"/>
      <c r="P407" s="287"/>
      <c r="Q407" s="287"/>
      <c r="R407" s="287"/>
      <c r="S407" s="287"/>
      <c r="T407" s="288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9" t="s">
        <v>138</v>
      </c>
      <c r="AU407" s="289" t="s">
        <v>87</v>
      </c>
      <c r="AV407" s="15" t="s">
        <v>136</v>
      </c>
      <c r="AW407" s="15" t="s">
        <v>34</v>
      </c>
      <c r="AX407" s="15" t="s">
        <v>85</v>
      </c>
      <c r="AY407" s="289" t="s">
        <v>129</v>
      </c>
    </row>
    <row r="408" s="2" customFormat="1" ht="16.5" customHeight="1">
      <c r="A408" s="39"/>
      <c r="B408" s="40"/>
      <c r="C408" s="244" t="s">
        <v>481</v>
      </c>
      <c r="D408" s="244" t="s">
        <v>131</v>
      </c>
      <c r="E408" s="245" t="s">
        <v>482</v>
      </c>
      <c r="F408" s="246" t="s">
        <v>483</v>
      </c>
      <c r="G408" s="247" t="s">
        <v>327</v>
      </c>
      <c r="H408" s="248">
        <v>1</v>
      </c>
      <c r="I408" s="249"/>
      <c r="J408" s="250">
        <f>ROUND(I408*H408,2)</f>
        <v>0</v>
      </c>
      <c r="K408" s="246" t="s">
        <v>1</v>
      </c>
      <c r="L408" s="45"/>
      <c r="M408" s="251" t="s">
        <v>1</v>
      </c>
      <c r="N408" s="252" t="s">
        <v>43</v>
      </c>
      <c r="O408" s="92"/>
      <c r="P408" s="253">
        <f>O408*H408</f>
        <v>0</v>
      </c>
      <c r="Q408" s="253">
        <v>0</v>
      </c>
      <c r="R408" s="253">
        <f>Q408*H408</f>
        <v>0</v>
      </c>
      <c r="S408" s="253">
        <v>0</v>
      </c>
      <c r="T408" s="25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55" t="s">
        <v>136</v>
      </c>
      <c r="AT408" s="255" t="s">
        <v>131</v>
      </c>
      <c r="AU408" s="255" t="s">
        <v>87</v>
      </c>
      <c r="AY408" s="18" t="s">
        <v>129</v>
      </c>
      <c r="BE408" s="256">
        <f>IF(N408="základní",J408,0)</f>
        <v>0</v>
      </c>
      <c r="BF408" s="256">
        <f>IF(N408="snížená",J408,0)</f>
        <v>0</v>
      </c>
      <c r="BG408" s="256">
        <f>IF(N408="zákl. přenesená",J408,0)</f>
        <v>0</v>
      </c>
      <c r="BH408" s="256">
        <f>IF(N408="sníž. přenesená",J408,0)</f>
        <v>0</v>
      </c>
      <c r="BI408" s="256">
        <f>IF(N408="nulová",J408,0)</f>
        <v>0</v>
      </c>
      <c r="BJ408" s="18" t="s">
        <v>85</v>
      </c>
      <c r="BK408" s="256">
        <f>ROUND(I408*H408,2)</f>
        <v>0</v>
      </c>
      <c r="BL408" s="18" t="s">
        <v>136</v>
      </c>
      <c r="BM408" s="255" t="s">
        <v>484</v>
      </c>
    </row>
    <row r="409" s="13" customFormat="1">
      <c r="A409" s="13"/>
      <c r="B409" s="257"/>
      <c r="C409" s="258"/>
      <c r="D409" s="259" t="s">
        <v>138</v>
      </c>
      <c r="E409" s="260" t="s">
        <v>1</v>
      </c>
      <c r="F409" s="261" t="s">
        <v>485</v>
      </c>
      <c r="G409" s="258"/>
      <c r="H409" s="260" t="s">
        <v>1</v>
      </c>
      <c r="I409" s="262"/>
      <c r="J409" s="258"/>
      <c r="K409" s="258"/>
      <c r="L409" s="263"/>
      <c r="M409" s="264"/>
      <c r="N409" s="265"/>
      <c r="O409" s="265"/>
      <c r="P409" s="265"/>
      <c r="Q409" s="265"/>
      <c r="R409" s="265"/>
      <c r="S409" s="265"/>
      <c r="T409" s="26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7" t="s">
        <v>138</v>
      </c>
      <c r="AU409" s="267" t="s">
        <v>87</v>
      </c>
      <c r="AV409" s="13" t="s">
        <v>85</v>
      </c>
      <c r="AW409" s="13" t="s">
        <v>34</v>
      </c>
      <c r="AX409" s="13" t="s">
        <v>78</v>
      </c>
      <c r="AY409" s="267" t="s">
        <v>129</v>
      </c>
    </row>
    <row r="410" s="14" customFormat="1">
      <c r="A410" s="14"/>
      <c r="B410" s="268"/>
      <c r="C410" s="269"/>
      <c r="D410" s="259" t="s">
        <v>138</v>
      </c>
      <c r="E410" s="270" t="s">
        <v>1</v>
      </c>
      <c r="F410" s="271" t="s">
        <v>85</v>
      </c>
      <c r="G410" s="269"/>
      <c r="H410" s="272">
        <v>1</v>
      </c>
      <c r="I410" s="273"/>
      <c r="J410" s="269"/>
      <c r="K410" s="269"/>
      <c r="L410" s="274"/>
      <c r="M410" s="275"/>
      <c r="N410" s="276"/>
      <c r="O410" s="276"/>
      <c r="P410" s="276"/>
      <c r="Q410" s="276"/>
      <c r="R410" s="276"/>
      <c r="S410" s="276"/>
      <c r="T410" s="27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8" t="s">
        <v>138</v>
      </c>
      <c r="AU410" s="278" t="s">
        <v>87</v>
      </c>
      <c r="AV410" s="14" t="s">
        <v>87</v>
      </c>
      <c r="AW410" s="14" t="s">
        <v>34</v>
      </c>
      <c r="AX410" s="14" t="s">
        <v>78</v>
      </c>
      <c r="AY410" s="278" t="s">
        <v>129</v>
      </c>
    </row>
    <row r="411" s="15" customFormat="1">
      <c r="A411" s="15"/>
      <c r="B411" s="279"/>
      <c r="C411" s="280"/>
      <c r="D411" s="259" t="s">
        <v>138</v>
      </c>
      <c r="E411" s="281" t="s">
        <v>1</v>
      </c>
      <c r="F411" s="282" t="s">
        <v>141</v>
      </c>
      <c r="G411" s="280"/>
      <c r="H411" s="283">
        <v>1</v>
      </c>
      <c r="I411" s="284"/>
      <c r="J411" s="280"/>
      <c r="K411" s="280"/>
      <c r="L411" s="285"/>
      <c r="M411" s="286"/>
      <c r="N411" s="287"/>
      <c r="O411" s="287"/>
      <c r="P411" s="287"/>
      <c r="Q411" s="287"/>
      <c r="R411" s="287"/>
      <c r="S411" s="287"/>
      <c r="T411" s="28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9" t="s">
        <v>138</v>
      </c>
      <c r="AU411" s="289" t="s">
        <v>87</v>
      </c>
      <c r="AV411" s="15" t="s">
        <v>136</v>
      </c>
      <c r="AW411" s="15" t="s">
        <v>34</v>
      </c>
      <c r="AX411" s="15" t="s">
        <v>85</v>
      </c>
      <c r="AY411" s="289" t="s">
        <v>129</v>
      </c>
    </row>
    <row r="412" s="2" customFormat="1" ht="16.5" customHeight="1">
      <c r="A412" s="39"/>
      <c r="B412" s="40"/>
      <c r="C412" s="244" t="s">
        <v>486</v>
      </c>
      <c r="D412" s="244" t="s">
        <v>131</v>
      </c>
      <c r="E412" s="245" t="s">
        <v>487</v>
      </c>
      <c r="F412" s="246" t="s">
        <v>488</v>
      </c>
      <c r="G412" s="247" t="s">
        <v>224</v>
      </c>
      <c r="H412" s="248">
        <v>40</v>
      </c>
      <c r="I412" s="249"/>
      <c r="J412" s="250">
        <f>ROUND(I412*H412,2)</f>
        <v>0</v>
      </c>
      <c r="K412" s="246" t="s">
        <v>1</v>
      </c>
      <c r="L412" s="45"/>
      <c r="M412" s="251" t="s">
        <v>1</v>
      </c>
      <c r="N412" s="252" t="s">
        <v>43</v>
      </c>
      <c r="O412" s="92"/>
      <c r="P412" s="253">
        <f>O412*H412</f>
        <v>0</v>
      </c>
      <c r="Q412" s="253">
        <v>0</v>
      </c>
      <c r="R412" s="253">
        <f>Q412*H412</f>
        <v>0</v>
      </c>
      <c r="S412" s="253">
        <v>0</v>
      </c>
      <c r="T412" s="254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55" t="s">
        <v>136</v>
      </c>
      <c r="AT412" s="255" t="s">
        <v>131</v>
      </c>
      <c r="AU412" s="255" t="s">
        <v>87</v>
      </c>
      <c r="AY412" s="18" t="s">
        <v>129</v>
      </c>
      <c r="BE412" s="256">
        <f>IF(N412="základní",J412,0)</f>
        <v>0</v>
      </c>
      <c r="BF412" s="256">
        <f>IF(N412="snížená",J412,0)</f>
        <v>0</v>
      </c>
      <c r="BG412" s="256">
        <f>IF(N412="zákl. přenesená",J412,0)</f>
        <v>0</v>
      </c>
      <c r="BH412" s="256">
        <f>IF(N412="sníž. přenesená",J412,0)</f>
        <v>0</v>
      </c>
      <c r="BI412" s="256">
        <f>IF(N412="nulová",J412,0)</f>
        <v>0</v>
      </c>
      <c r="BJ412" s="18" t="s">
        <v>85</v>
      </c>
      <c r="BK412" s="256">
        <f>ROUND(I412*H412,2)</f>
        <v>0</v>
      </c>
      <c r="BL412" s="18" t="s">
        <v>136</v>
      </c>
      <c r="BM412" s="255" t="s">
        <v>489</v>
      </c>
    </row>
    <row r="413" s="13" customFormat="1">
      <c r="A413" s="13"/>
      <c r="B413" s="257"/>
      <c r="C413" s="258"/>
      <c r="D413" s="259" t="s">
        <v>138</v>
      </c>
      <c r="E413" s="260" t="s">
        <v>1</v>
      </c>
      <c r="F413" s="261" t="s">
        <v>490</v>
      </c>
      <c r="G413" s="258"/>
      <c r="H413" s="260" t="s">
        <v>1</v>
      </c>
      <c r="I413" s="262"/>
      <c r="J413" s="258"/>
      <c r="K413" s="258"/>
      <c r="L413" s="263"/>
      <c r="M413" s="264"/>
      <c r="N413" s="265"/>
      <c r="O413" s="265"/>
      <c r="P413" s="265"/>
      <c r="Q413" s="265"/>
      <c r="R413" s="265"/>
      <c r="S413" s="265"/>
      <c r="T413" s="26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7" t="s">
        <v>138</v>
      </c>
      <c r="AU413" s="267" t="s">
        <v>87</v>
      </c>
      <c r="AV413" s="13" t="s">
        <v>85</v>
      </c>
      <c r="AW413" s="13" t="s">
        <v>34</v>
      </c>
      <c r="AX413" s="13" t="s">
        <v>78</v>
      </c>
      <c r="AY413" s="267" t="s">
        <v>129</v>
      </c>
    </row>
    <row r="414" s="14" customFormat="1">
      <c r="A414" s="14"/>
      <c r="B414" s="268"/>
      <c r="C414" s="269"/>
      <c r="D414" s="259" t="s">
        <v>138</v>
      </c>
      <c r="E414" s="270" t="s">
        <v>1</v>
      </c>
      <c r="F414" s="271" t="s">
        <v>332</v>
      </c>
      <c r="G414" s="269"/>
      <c r="H414" s="272">
        <v>40</v>
      </c>
      <c r="I414" s="273"/>
      <c r="J414" s="269"/>
      <c r="K414" s="269"/>
      <c r="L414" s="274"/>
      <c r="M414" s="275"/>
      <c r="N414" s="276"/>
      <c r="O414" s="276"/>
      <c r="P414" s="276"/>
      <c r="Q414" s="276"/>
      <c r="R414" s="276"/>
      <c r="S414" s="276"/>
      <c r="T414" s="27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8" t="s">
        <v>138</v>
      </c>
      <c r="AU414" s="278" t="s">
        <v>87</v>
      </c>
      <c r="AV414" s="14" t="s">
        <v>87</v>
      </c>
      <c r="AW414" s="14" t="s">
        <v>34</v>
      </c>
      <c r="AX414" s="14" t="s">
        <v>78</v>
      </c>
      <c r="AY414" s="278" t="s">
        <v>129</v>
      </c>
    </row>
    <row r="415" s="15" customFormat="1">
      <c r="A415" s="15"/>
      <c r="B415" s="279"/>
      <c r="C415" s="280"/>
      <c r="D415" s="259" t="s">
        <v>138</v>
      </c>
      <c r="E415" s="281" t="s">
        <v>1</v>
      </c>
      <c r="F415" s="282" t="s">
        <v>141</v>
      </c>
      <c r="G415" s="280"/>
      <c r="H415" s="283">
        <v>40</v>
      </c>
      <c r="I415" s="284"/>
      <c r="J415" s="280"/>
      <c r="K415" s="280"/>
      <c r="L415" s="285"/>
      <c r="M415" s="286"/>
      <c r="N415" s="287"/>
      <c r="O415" s="287"/>
      <c r="P415" s="287"/>
      <c r="Q415" s="287"/>
      <c r="R415" s="287"/>
      <c r="S415" s="287"/>
      <c r="T415" s="288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89" t="s">
        <v>138</v>
      </c>
      <c r="AU415" s="289" t="s">
        <v>87</v>
      </c>
      <c r="AV415" s="15" t="s">
        <v>136</v>
      </c>
      <c r="AW415" s="15" t="s">
        <v>34</v>
      </c>
      <c r="AX415" s="15" t="s">
        <v>85</v>
      </c>
      <c r="AY415" s="289" t="s">
        <v>129</v>
      </c>
    </row>
    <row r="416" s="12" customFormat="1" ht="22.8" customHeight="1">
      <c r="A416" s="12"/>
      <c r="B416" s="228"/>
      <c r="C416" s="229"/>
      <c r="D416" s="230" t="s">
        <v>77</v>
      </c>
      <c r="E416" s="242" t="s">
        <v>491</v>
      </c>
      <c r="F416" s="242" t="s">
        <v>492</v>
      </c>
      <c r="G416" s="229"/>
      <c r="H416" s="229"/>
      <c r="I416" s="232"/>
      <c r="J416" s="243">
        <f>BK416</f>
        <v>0</v>
      </c>
      <c r="K416" s="229"/>
      <c r="L416" s="234"/>
      <c r="M416" s="235"/>
      <c r="N416" s="236"/>
      <c r="O416" s="236"/>
      <c r="P416" s="237">
        <f>SUM(P417:P456)</f>
        <v>0</v>
      </c>
      <c r="Q416" s="236"/>
      <c r="R416" s="237">
        <f>SUM(R417:R456)</f>
        <v>0</v>
      </c>
      <c r="S416" s="236"/>
      <c r="T416" s="238">
        <f>SUM(T417:T456)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39" t="s">
        <v>85</v>
      </c>
      <c r="AT416" s="240" t="s">
        <v>77</v>
      </c>
      <c r="AU416" s="240" t="s">
        <v>85</v>
      </c>
      <c r="AY416" s="239" t="s">
        <v>129</v>
      </c>
      <c r="BK416" s="241">
        <f>SUM(BK417:BK456)</f>
        <v>0</v>
      </c>
    </row>
    <row r="417" s="2" customFormat="1" ht="16.5" customHeight="1">
      <c r="A417" s="39"/>
      <c r="B417" s="40"/>
      <c r="C417" s="244" t="s">
        <v>493</v>
      </c>
      <c r="D417" s="244" t="s">
        <v>131</v>
      </c>
      <c r="E417" s="245" t="s">
        <v>494</v>
      </c>
      <c r="F417" s="246" t="s">
        <v>495</v>
      </c>
      <c r="G417" s="247" t="s">
        <v>294</v>
      </c>
      <c r="H417" s="248">
        <v>57.031999999999996</v>
      </c>
      <c r="I417" s="249"/>
      <c r="J417" s="250">
        <f>ROUND(I417*H417,2)</f>
        <v>0</v>
      </c>
      <c r="K417" s="246" t="s">
        <v>135</v>
      </c>
      <c r="L417" s="45"/>
      <c r="M417" s="251" t="s">
        <v>1</v>
      </c>
      <c r="N417" s="252" t="s">
        <v>43</v>
      </c>
      <c r="O417" s="92"/>
      <c r="P417" s="253">
        <f>O417*H417</f>
        <v>0</v>
      </c>
      <c r="Q417" s="253">
        <v>0</v>
      </c>
      <c r="R417" s="253">
        <f>Q417*H417</f>
        <v>0</v>
      </c>
      <c r="S417" s="253">
        <v>0</v>
      </c>
      <c r="T417" s="254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55" t="s">
        <v>136</v>
      </c>
      <c r="AT417" s="255" t="s">
        <v>131</v>
      </c>
      <c r="AU417" s="255" t="s">
        <v>87</v>
      </c>
      <c r="AY417" s="18" t="s">
        <v>129</v>
      </c>
      <c r="BE417" s="256">
        <f>IF(N417="základní",J417,0)</f>
        <v>0</v>
      </c>
      <c r="BF417" s="256">
        <f>IF(N417="snížená",J417,0)</f>
        <v>0</v>
      </c>
      <c r="BG417" s="256">
        <f>IF(N417="zákl. přenesená",J417,0)</f>
        <v>0</v>
      </c>
      <c r="BH417" s="256">
        <f>IF(N417="sníž. přenesená",J417,0)</f>
        <v>0</v>
      </c>
      <c r="BI417" s="256">
        <f>IF(N417="nulová",J417,0)</f>
        <v>0</v>
      </c>
      <c r="BJ417" s="18" t="s">
        <v>85</v>
      </c>
      <c r="BK417" s="256">
        <f>ROUND(I417*H417,2)</f>
        <v>0</v>
      </c>
      <c r="BL417" s="18" t="s">
        <v>136</v>
      </c>
      <c r="BM417" s="255" t="s">
        <v>496</v>
      </c>
    </row>
    <row r="418" s="13" customFormat="1">
      <c r="A418" s="13"/>
      <c r="B418" s="257"/>
      <c r="C418" s="258"/>
      <c r="D418" s="259" t="s">
        <v>138</v>
      </c>
      <c r="E418" s="260" t="s">
        <v>1</v>
      </c>
      <c r="F418" s="261" t="s">
        <v>497</v>
      </c>
      <c r="G418" s="258"/>
      <c r="H418" s="260" t="s">
        <v>1</v>
      </c>
      <c r="I418" s="262"/>
      <c r="J418" s="258"/>
      <c r="K418" s="258"/>
      <c r="L418" s="263"/>
      <c r="M418" s="264"/>
      <c r="N418" s="265"/>
      <c r="O418" s="265"/>
      <c r="P418" s="265"/>
      <c r="Q418" s="265"/>
      <c r="R418" s="265"/>
      <c r="S418" s="265"/>
      <c r="T418" s="26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7" t="s">
        <v>138</v>
      </c>
      <c r="AU418" s="267" t="s">
        <v>87</v>
      </c>
      <c r="AV418" s="13" t="s">
        <v>85</v>
      </c>
      <c r="AW418" s="13" t="s">
        <v>34</v>
      </c>
      <c r="AX418" s="13" t="s">
        <v>78</v>
      </c>
      <c r="AY418" s="267" t="s">
        <v>129</v>
      </c>
    </row>
    <row r="419" s="14" customFormat="1">
      <c r="A419" s="14"/>
      <c r="B419" s="268"/>
      <c r="C419" s="269"/>
      <c r="D419" s="259" t="s">
        <v>138</v>
      </c>
      <c r="E419" s="270" t="s">
        <v>1</v>
      </c>
      <c r="F419" s="271" t="s">
        <v>498</v>
      </c>
      <c r="G419" s="269"/>
      <c r="H419" s="272">
        <v>57.031999999999996</v>
      </c>
      <c r="I419" s="273"/>
      <c r="J419" s="269"/>
      <c r="K419" s="269"/>
      <c r="L419" s="274"/>
      <c r="M419" s="275"/>
      <c r="N419" s="276"/>
      <c r="O419" s="276"/>
      <c r="P419" s="276"/>
      <c r="Q419" s="276"/>
      <c r="R419" s="276"/>
      <c r="S419" s="276"/>
      <c r="T419" s="27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8" t="s">
        <v>138</v>
      </c>
      <c r="AU419" s="278" t="s">
        <v>87</v>
      </c>
      <c r="AV419" s="14" t="s">
        <v>87</v>
      </c>
      <c r="AW419" s="14" t="s">
        <v>34</v>
      </c>
      <c r="AX419" s="14" t="s">
        <v>78</v>
      </c>
      <c r="AY419" s="278" t="s">
        <v>129</v>
      </c>
    </row>
    <row r="420" s="15" customFormat="1">
      <c r="A420" s="15"/>
      <c r="B420" s="279"/>
      <c r="C420" s="280"/>
      <c r="D420" s="259" t="s">
        <v>138</v>
      </c>
      <c r="E420" s="281" t="s">
        <v>1</v>
      </c>
      <c r="F420" s="282" t="s">
        <v>141</v>
      </c>
      <c r="G420" s="280"/>
      <c r="H420" s="283">
        <v>57.031999999999996</v>
      </c>
      <c r="I420" s="284"/>
      <c r="J420" s="280"/>
      <c r="K420" s="280"/>
      <c r="L420" s="285"/>
      <c r="M420" s="286"/>
      <c r="N420" s="287"/>
      <c r="O420" s="287"/>
      <c r="P420" s="287"/>
      <c r="Q420" s="287"/>
      <c r="R420" s="287"/>
      <c r="S420" s="287"/>
      <c r="T420" s="28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89" t="s">
        <v>138</v>
      </c>
      <c r="AU420" s="289" t="s">
        <v>87</v>
      </c>
      <c r="AV420" s="15" t="s">
        <v>136</v>
      </c>
      <c r="AW420" s="15" t="s">
        <v>34</v>
      </c>
      <c r="AX420" s="15" t="s">
        <v>85</v>
      </c>
      <c r="AY420" s="289" t="s">
        <v>129</v>
      </c>
    </row>
    <row r="421" s="2" customFormat="1" ht="16.5" customHeight="1">
      <c r="A421" s="39"/>
      <c r="B421" s="40"/>
      <c r="C421" s="244" t="s">
        <v>499</v>
      </c>
      <c r="D421" s="244" t="s">
        <v>131</v>
      </c>
      <c r="E421" s="245" t="s">
        <v>494</v>
      </c>
      <c r="F421" s="246" t="s">
        <v>495</v>
      </c>
      <c r="G421" s="247" t="s">
        <v>294</v>
      </c>
      <c r="H421" s="248">
        <v>273.14999999999998</v>
      </c>
      <c r="I421" s="249"/>
      <c r="J421" s="250">
        <f>ROUND(I421*H421,2)</f>
        <v>0</v>
      </c>
      <c r="K421" s="246" t="s">
        <v>135</v>
      </c>
      <c r="L421" s="45"/>
      <c r="M421" s="251" t="s">
        <v>1</v>
      </c>
      <c r="N421" s="252" t="s">
        <v>43</v>
      </c>
      <c r="O421" s="92"/>
      <c r="P421" s="253">
        <f>O421*H421</f>
        <v>0</v>
      </c>
      <c r="Q421" s="253">
        <v>0</v>
      </c>
      <c r="R421" s="253">
        <f>Q421*H421</f>
        <v>0</v>
      </c>
      <c r="S421" s="253">
        <v>0</v>
      </c>
      <c r="T421" s="25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55" t="s">
        <v>136</v>
      </c>
      <c r="AT421" s="255" t="s">
        <v>131</v>
      </c>
      <c r="AU421" s="255" t="s">
        <v>87</v>
      </c>
      <c r="AY421" s="18" t="s">
        <v>129</v>
      </c>
      <c r="BE421" s="256">
        <f>IF(N421="základní",J421,0)</f>
        <v>0</v>
      </c>
      <c r="BF421" s="256">
        <f>IF(N421="snížená",J421,0)</f>
        <v>0</v>
      </c>
      <c r="BG421" s="256">
        <f>IF(N421="zákl. přenesená",J421,0)</f>
        <v>0</v>
      </c>
      <c r="BH421" s="256">
        <f>IF(N421="sníž. přenesená",J421,0)</f>
        <v>0</v>
      </c>
      <c r="BI421" s="256">
        <f>IF(N421="nulová",J421,0)</f>
        <v>0</v>
      </c>
      <c r="BJ421" s="18" t="s">
        <v>85</v>
      </c>
      <c r="BK421" s="256">
        <f>ROUND(I421*H421,2)</f>
        <v>0</v>
      </c>
      <c r="BL421" s="18" t="s">
        <v>136</v>
      </c>
      <c r="BM421" s="255" t="s">
        <v>500</v>
      </c>
    </row>
    <row r="422" s="13" customFormat="1">
      <c r="A422" s="13"/>
      <c r="B422" s="257"/>
      <c r="C422" s="258"/>
      <c r="D422" s="259" t="s">
        <v>138</v>
      </c>
      <c r="E422" s="260" t="s">
        <v>1</v>
      </c>
      <c r="F422" s="261" t="s">
        <v>501</v>
      </c>
      <c r="G422" s="258"/>
      <c r="H422" s="260" t="s">
        <v>1</v>
      </c>
      <c r="I422" s="262"/>
      <c r="J422" s="258"/>
      <c r="K422" s="258"/>
      <c r="L422" s="263"/>
      <c r="M422" s="264"/>
      <c r="N422" s="265"/>
      <c r="O422" s="265"/>
      <c r="P422" s="265"/>
      <c r="Q422" s="265"/>
      <c r="R422" s="265"/>
      <c r="S422" s="265"/>
      <c r="T422" s="26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7" t="s">
        <v>138</v>
      </c>
      <c r="AU422" s="267" t="s">
        <v>87</v>
      </c>
      <c r="AV422" s="13" t="s">
        <v>85</v>
      </c>
      <c r="AW422" s="13" t="s">
        <v>34</v>
      </c>
      <c r="AX422" s="13" t="s">
        <v>78</v>
      </c>
      <c r="AY422" s="267" t="s">
        <v>129</v>
      </c>
    </row>
    <row r="423" s="14" customFormat="1">
      <c r="A423" s="14"/>
      <c r="B423" s="268"/>
      <c r="C423" s="269"/>
      <c r="D423" s="259" t="s">
        <v>138</v>
      </c>
      <c r="E423" s="270" t="s">
        <v>1</v>
      </c>
      <c r="F423" s="271" t="s">
        <v>502</v>
      </c>
      <c r="G423" s="269"/>
      <c r="H423" s="272">
        <v>273.14999999999998</v>
      </c>
      <c r="I423" s="273"/>
      <c r="J423" s="269"/>
      <c r="K423" s="269"/>
      <c r="L423" s="274"/>
      <c r="M423" s="275"/>
      <c r="N423" s="276"/>
      <c r="O423" s="276"/>
      <c r="P423" s="276"/>
      <c r="Q423" s="276"/>
      <c r="R423" s="276"/>
      <c r="S423" s="276"/>
      <c r="T423" s="27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8" t="s">
        <v>138</v>
      </c>
      <c r="AU423" s="278" t="s">
        <v>87</v>
      </c>
      <c r="AV423" s="14" t="s">
        <v>87</v>
      </c>
      <c r="AW423" s="14" t="s">
        <v>34</v>
      </c>
      <c r="AX423" s="14" t="s">
        <v>78</v>
      </c>
      <c r="AY423" s="278" t="s">
        <v>129</v>
      </c>
    </row>
    <row r="424" s="15" customFormat="1">
      <c r="A424" s="15"/>
      <c r="B424" s="279"/>
      <c r="C424" s="280"/>
      <c r="D424" s="259" t="s">
        <v>138</v>
      </c>
      <c r="E424" s="281" t="s">
        <v>1</v>
      </c>
      <c r="F424" s="282" t="s">
        <v>141</v>
      </c>
      <c r="G424" s="280"/>
      <c r="H424" s="283">
        <v>273.14999999999998</v>
      </c>
      <c r="I424" s="284"/>
      <c r="J424" s="280"/>
      <c r="K424" s="280"/>
      <c r="L424" s="285"/>
      <c r="M424" s="286"/>
      <c r="N424" s="287"/>
      <c r="O424" s="287"/>
      <c r="P424" s="287"/>
      <c r="Q424" s="287"/>
      <c r="R424" s="287"/>
      <c r="S424" s="287"/>
      <c r="T424" s="288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9" t="s">
        <v>138</v>
      </c>
      <c r="AU424" s="289" t="s">
        <v>87</v>
      </c>
      <c r="AV424" s="15" t="s">
        <v>136</v>
      </c>
      <c r="AW424" s="15" t="s">
        <v>34</v>
      </c>
      <c r="AX424" s="15" t="s">
        <v>85</v>
      </c>
      <c r="AY424" s="289" t="s">
        <v>129</v>
      </c>
    </row>
    <row r="425" s="2" customFormat="1" ht="16.5" customHeight="1">
      <c r="A425" s="39"/>
      <c r="B425" s="40"/>
      <c r="C425" s="244" t="s">
        <v>503</v>
      </c>
      <c r="D425" s="244" t="s">
        <v>131</v>
      </c>
      <c r="E425" s="245" t="s">
        <v>504</v>
      </c>
      <c r="F425" s="246" t="s">
        <v>505</v>
      </c>
      <c r="G425" s="247" t="s">
        <v>294</v>
      </c>
      <c r="H425" s="248">
        <v>1653.9280000000001</v>
      </c>
      <c r="I425" s="249"/>
      <c r="J425" s="250">
        <f>ROUND(I425*H425,2)</f>
        <v>0</v>
      </c>
      <c r="K425" s="246" t="s">
        <v>135</v>
      </c>
      <c r="L425" s="45"/>
      <c r="M425" s="251" t="s">
        <v>1</v>
      </c>
      <c r="N425" s="252" t="s">
        <v>43</v>
      </c>
      <c r="O425" s="92"/>
      <c r="P425" s="253">
        <f>O425*H425</f>
        <v>0</v>
      </c>
      <c r="Q425" s="253">
        <v>0</v>
      </c>
      <c r="R425" s="253">
        <f>Q425*H425</f>
        <v>0</v>
      </c>
      <c r="S425" s="253">
        <v>0</v>
      </c>
      <c r="T425" s="25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55" t="s">
        <v>136</v>
      </c>
      <c r="AT425" s="255" t="s">
        <v>131</v>
      </c>
      <c r="AU425" s="255" t="s">
        <v>87</v>
      </c>
      <c r="AY425" s="18" t="s">
        <v>129</v>
      </c>
      <c r="BE425" s="256">
        <f>IF(N425="základní",J425,0)</f>
        <v>0</v>
      </c>
      <c r="BF425" s="256">
        <f>IF(N425="snížená",J425,0)</f>
        <v>0</v>
      </c>
      <c r="BG425" s="256">
        <f>IF(N425="zákl. přenesená",J425,0)</f>
        <v>0</v>
      </c>
      <c r="BH425" s="256">
        <f>IF(N425="sníž. přenesená",J425,0)</f>
        <v>0</v>
      </c>
      <c r="BI425" s="256">
        <f>IF(N425="nulová",J425,0)</f>
        <v>0</v>
      </c>
      <c r="BJ425" s="18" t="s">
        <v>85</v>
      </c>
      <c r="BK425" s="256">
        <f>ROUND(I425*H425,2)</f>
        <v>0</v>
      </c>
      <c r="BL425" s="18" t="s">
        <v>136</v>
      </c>
      <c r="BM425" s="255" t="s">
        <v>506</v>
      </c>
    </row>
    <row r="426" s="13" customFormat="1">
      <c r="A426" s="13"/>
      <c r="B426" s="257"/>
      <c r="C426" s="258"/>
      <c r="D426" s="259" t="s">
        <v>138</v>
      </c>
      <c r="E426" s="260" t="s">
        <v>1</v>
      </c>
      <c r="F426" s="261" t="s">
        <v>507</v>
      </c>
      <c r="G426" s="258"/>
      <c r="H426" s="260" t="s">
        <v>1</v>
      </c>
      <c r="I426" s="262"/>
      <c r="J426" s="258"/>
      <c r="K426" s="258"/>
      <c r="L426" s="263"/>
      <c r="M426" s="264"/>
      <c r="N426" s="265"/>
      <c r="O426" s="265"/>
      <c r="P426" s="265"/>
      <c r="Q426" s="265"/>
      <c r="R426" s="265"/>
      <c r="S426" s="265"/>
      <c r="T426" s="26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7" t="s">
        <v>138</v>
      </c>
      <c r="AU426" s="267" t="s">
        <v>87</v>
      </c>
      <c r="AV426" s="13" t="s">
        <v>85</v>
      </c>
      <c r="AW426" s="13" t="s">
        <v>34</v>
      </c>
      <c r="AX426" s="13" t="s">
        <v>78</v>
      </c>
      <c r="AY426" s="267" t="s">
        <v>129</v>
      </c>
    </row>
    <row r="427" s="14" customFormat="1">
      <c r="A427" s="14"/>
      <c r="B427" s="268"/>
      <c r="C427" s="269"/>
      <c r="D427" s="259" t="s">
        <v>138</v>
      </c>
      <c r="E427" s="270" t="s">
        <v>1</v>
      </c>
      <c r="F427" s="271" t="s">
        <v>508</v>
      </c>
      <c r="G427" s="269"/>
      <c r="H427" s="272">
        <v>1653.9280000000001</v>
      </c>
      <c r="I427" s="273"/>
      <c r="J427" s="269"/>
      <c r="K427" s="269"/>
      <c r="L427" s="274"/>
      <c r="M427" s="275"/>
      <c r="N427" s="276"/>
      <c r="O427" s="276"/>
      <c r="P427" s="276"/>
      <c r="Q427" s="276"/>
      <c r="R427" s="276"/>
      <c r="S427" s="276"/>
      <c r="T427" s="27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8" t="s">
        <v>138</v>
      </c>
      <c r="AU427" s="278" t="s">
        <v>87</v>
      </c>
      <c r="AV427" s="14" t="s">
        <v>87</v>
      </c>
      <c r="AW427" s="14" t="s">
        <v>34</v>
      </c>
      <c r="AX427" s="14" t="s">
        <v>78</v>
      </c>
      <c r="AY427" s="278" t="s">
        <v>129</v>
      </c>
    </row>
    <row r="428" s="15" customFormat="1">
      <c r="A428" s="15"/>
      <c r="B428" s="279"/>
      <c r="C428" s="280"/>
      <c r="D428" s="259" t="s">
        <v>138</v>
      </c>
      <c r="E428" s="281" t="s">
        <v>1</v>
      </c>
      <c r="F428" s="282" t="s">
        <v>141</v>
      </c>
      <c r="G428" s="280"/>
      <c r="H428" s="283">
        <v>1653.9280000000001</v>
      </c>
      <c r="I428" s="284"/>
      <c r="J428" s="280"/>
      <c r="K428" s="280"/>
      <c r="L428" s="285"/>
      <c r="M428" s="286"/>
      <c r="N428" s="287"/>
      <c r="O428" s="287"/>
      <c r="P428" s="287"/>
      <c r="Q428" s="287"/>
      <c r="R428" s="287"/>
      <c r="S428" s="287"/>
      <c r="T428" s="288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89" t="s">
        <v>138</v>
      </c>
      <c r="AU428" s="289" t="s">
        <v>87</v>
      </c>
      <c r="AV428" s="15" t="s">
        <v>136</v>
      </c>
      <c r="AW428" s="15" t="s">
        <v>34</v>
      </c>
      <c r="AX428" s="15" t="s">
        <v>85</v>
      </c>
      <c r="AY428" s="289" t="s">
        <v>129</v>
      </c>
    </row>
    <row r="429" s="2" customFormat="1" ht="16.5" customHeight="1">
      <c r="A429" s="39"/>
      <c r="B429" s="40"/>
      <c r="C429" s="244" t="s">
        <v>509</v>
      </c>
      <c r="D429" s="244" t="s">
        <v>131</v>
      </c>
      <c r="E429" s="245" t="s">
        <v>504</v>
      </c>
      <c r="F429" s="246" t="s">
        <v>505</v>
      </c>
      <c r="G429" s="247" t="s">
        <v>294</v>
      </c>
      <c r="H429" s="248">
        <v>2458.3499999999999</v>
      </c>
      <c r="I429" s="249"/>
      <c r="J429" s="250">
        <f>ROUND(I429*H429,2)</f>
        <v>0</v>
      </c>
      <c r="K429" s="246" t="s">
        <v>135</v>
      </c>
      <c r="L429" s="45"/>
      <c r="M429" s="251" t="s">
        <v>1</v>
      </c>
      <c r="N429" s="252" t="s">
        <v>43</v>
      </c>
      <c r="O429" s="92"/>
      <c r="P429" s="253">
        <f>O429*H429</f>
        <v>0</v>
      </c>
      <c r="Q429" s="253">
        <v>0</v>
      </c>
      <c r="R429" s="253">
        <f>Q429*H429</f>
        <v>0</v>
      </c>
      <c r="S429" s="253">
        <v>0</v>
      </c>
      <c r="T429" s="25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55" t="s">
        <v>136</v>
      </c>
      <c r="AT429" s="255" t="s">
        <v>131</v>
      </c>
      <c r="AU429" s="255" t="s">
        <v>87</v>
      </c>
      <c r="AY429" s="18" t="s">
        <v>129</v>
      </c>
      <c r="BE429" s="256">
        <f>IF(N429="základní",J429,0)</f>
        <v>0</v>
      </c>
      <c r="BF429" s="256">
        <f>IF(N429="snížená",J429,0)</f>
        <v>0</v>
      </c>
      <c r="BG429" s="256">
        <f>IF(N429="zákl. přenesená",J429,0)</f>
        <v>0</v>
      </c>
      <c r="BH429" s="256">
        <f>IF(N429="sníž. přenesená",J429,0)</f>
        <v>0</v>
      </c>
      <c r="BI429" s="256">
        <f>IF(N429="nulová",J429,0)</f>
        <v>0</v>
      </c>
      <c r="BJ429" s="18" t="s">
        <v>85</v>
      </c>
      <c r="BK429" s="256">
        <f>ROUND(I429*H429,2)</f>
        <v>0</v>
      </c>
      <c r="BL429" s="18" t="s">
        <v>136</v>
      </c>
      <c r="BM429" s="255" t="s">
        <v>510</v>
      </c>
    </row>
    <row r="430" s="13" customFormat="1">
      <c r="A430" s="13"/>
      <c r="B430" s="257"/>
      <c r="C430" s="258"/>
      <c r="D430" s="259" t="s">
        <v>138</v>
      </c>
      <c r="E430" s="260" t="s">
        <v>1</v>
      </c>
      <c r="F430" s="261" t="s">
        <v>511</v>
      </c>
      <c r="G430" s="258"/>
      <c r="H430" s="260" t="s">
        <v>1</v>
      </c>
      <c r="I430" s="262"/>
      <c r="J430" s="258"/>
      <c r="K430" s="258"/>
      <c r="L430" s="263"/>
      <c r="M430" s="264"/>
      <c r="N430" s="265"/>
      <c r="O430" s="265"/>
      <c r="P430" s="265"/>
      <c r="Q430" s="265"/>
      <c r="R430" s="265"/>
      <c r="S430" s="265"/>
      <c r="T430" s="26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7" t="s">
        <v>138</v>
      </c>
      <c r="AU430" s="267" t="s">
        <v>87</v>
      </c>
      <c r="AV430" s="13" t="s">
        <v>85</v>
      </c>
      <c r="AW430" s="13" t="s">
        <v>34</v>
      </c>
      <c r="AX430" s="13" t="s">
        <v>78</v>
      </c>
      <c r="AY430" s="267" t="s">
        <v>129</v>
      </c>
    </row>
    <row r="431" s="14" customFormat="1">
      <c r="A431" s="14"/>
      <c r="B431" s="268"/>
      <c r="C431" s="269"/>
      <c r="D431" s="259" t="s">
        <v>138</v>
      </c>
      <c r="E431" s="270" t="s">
        <v>1</v>
      </c>
      <c r="F431" s="271" t="s">
        <v>512</v>
      </c>
      <c r="G431" s="269"/>
      <c r="H431" s="272">
        <v>2458.3499999999999</v>
      </c>
      <c r="I431" s="273"/>
      <c r="J431" s="269"/>
      <c r="K431" s="269"/>
      <c r="L431" s="274"/>
      <c r="M431" s="275"/>
      <c r="N431" s="276"/>
      <c r="O431" s="276"/>
      <c r="P431" s="276"/>
      <c r="Q431" s="276"/>
      <c r="R431" s="276"/>
      <c r="S431" s="276"/>
      <c r="T431" s="27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8" t="s">
        <v>138</v>
      </c>
      <c r="AU431" s="278" t="s">
        <v>87</v>
      </c>
      <c r="AV431" s="14" t="s">
        <v>87</v>
      </c>
      <c r="AW431" s="14" t="s">
        <v>34</v>
      </c>
      <c r="AX431" s="14" t="s">
        <v>78</v>
      </c>
      <c r="AY431" s="278" t="s">
        <v>129</v>
      </c>
    </row>
    <row r="432" s="15" customFormat="1">
      <c r="A432" s="15"/>
      <c r="B432" s="279"/>
      <c r="C432" s="280"/>
      <c r="D432" s="259" t="s">
        <v>138</v>
      </c>
      <c r="E432" s="281" t="s">
        <v>1</v>
      </c>
      <c r="F432" s="282" t="s">
        <v>141</v>
      </c>
      <c r="G432" s="280"/>
      <c r="H432" s="283">
        <v>2458.3499999999999</v>
      </c>
      <c r="I432" s="284"/>
      <c r="J432" s="280"/>
      <c r="K432" s="280"/>
      <c r="L432" s="285"/>
      <c r="M432" s="286"/>
      <c r="N432" s="287"/>
      <c r="O432" s="287"/>
      <c r="P432" s="287"/>
      <c r="Q432" s="287"/>
      <c r="R432" s="287"/>
      <c r="S432" s="287"/>
      <c r="T432" s="288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89" t="s">
        <v>138</v>
      </c>
      <c r="AU432" s="289" t="s">
        <v>87</v>
      </c>
      <c r="AV432" s="15" t="s">
        <v>136</v>
      </c>
      <c r="AW432" s="15" t="s">
        <v>34</v>
      </c>
      <c r="AX432" s="15" t="s">
        <v>85</v>
      </c>
      <c r="AY432" s="289" t="s">
        <v>129</v>
      </c>
    </row>
    <row r="433" s="2" customFormat="1" ht="16.5" customHeight="1">
      <c r="A433" s="39"/>
      <c r="B433" s="40"/>
      <c r="C433" s="244" t="s">
        <v>513</v>
      </c>
      <c r="D433" s="244" t="s">
        <v>131</v>
      </c>
      <c r="E433" s="245" t="s">
        <v>514</v>
      </c>
      <c r="F433" s="246" t="s">
        <v>515</v>
      </c>
      <c r="G433" s="247" t="s">
        <v>294</v>
      </c>
      <c r="H433" s="248">
        <v>142.90100000000001</v>
      </c>
      <c r="I433" s="249"/>
      <c r="J433" s="250">
        <f>ROUND(I433*H433,2)</f>
        <v>0</v>
      </c>
      <c r="K433" s="246" t="s">
        <v>135</v>
      </c>
      <c r="L433" s="45"/>
      <c r="M433" s="251" t="s">
        <v>1</v>
      </c>
      <c r="N433" s="252" t="s">
        <v>43</v>
      </c>
      <c r="O433" s="92"/>
      <c r="P433" s="253">
        <f>O433*H433</f>
        <v>0</v>
      </c>
      <c r="Q433" s="253">
        <v>0</v>
      </c>
      <c r="R433" s="253">
        <f>Q433*H433</f>
        <v>0</v>
      </c>
      <c r="S433" s="253">
        <v>0</v>
      </c>
      <c r="T433" s="25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55" t="s">
        <v>136</v>
      </c>
      <c r="AT433" s="255" t="s">
        <v>131</v>
      </c>
      <c r="AU433" s="255" t="s">
        <v>87</v>
      </c>
      <c r="AY433" s="18" t="s">
        <v>129</v>
      </c>
      <c r="BE433" s="256">
        <f>IF(N433="základní",J433,0)</f>
        <v>0</v>
      </c>
      <c r="BF433" s="256">
        <f>IF(N433="snížená",J433,0)</f>
        <v>0</v>
      </c>
      <c r="BG433" s="256">
        <f>IF(N433="zákl. přenesená",J433,0)</f>
        <v>0</v>
      </c>
      <c r="BH433" s="256">
        <f>IF(N433="sníž. přenesená",J433,0)</f>
        <v>0</v>
      </c>
      <c r="BI433" s="256">
        <f>IF(N433="nulová",J433,0)</f>
        <v>0</v>
      </c>
      <c r="BJ433" s="18" t="s">
        <v>85</v>
      </c>
      <c r="BK433" s="256">
        <f>ROUND(I433*H433,2)</f>
        <v>0</v>
      </c>
      <c r="BL433" s="18" t="s">
        <v>136</v>
      </c>
      <c r="BM433" s="255" t="s">
        <v>516</v>
      </c>
    </row>
    <row r="434" s="13" customFormat="1">
      <c r="A434" s="13"/>
      <c r="B434" s="257"/>
      <c r="C434" s="258"/>
      <c r="D434" s="259" t="s">
        <v>138</v>
      </c>
      <c r="E434" s="260" t="s">
        <v>1</v>
      </c>
      <c r="F434" s="261" t="s">
        <v>517</v>
      </c>
      <c r="G434" s="258"/>
      <c r="H434" s="260" t="s">
        <v>1</v>
      </c>
      <c r="I434" s="262"/>
      <c r="J434" s="258"/>
      <c r="K434" s="258"/>
      <c r="L434" s="263"/>
      <c r="M434" s="264"/>
      <c r="N434" s="265"/>
      <c r="O434" s="265"/>
      <c r="P434" s="265"/>
      <c r="Q434" s="265"/>
      <c r="R434" s="265"/>
      <c r="S434" s="265"/>
      <c r="T434" s="26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7" t="s">
        <v>138</v>
      </c>
      <c r="AU434" s="267" t="s">
        <v>87</v>
      </c>
      <c r="AV434" s="13" t="s">
        <v>85</v>
      </c>
      <c r="AW434" s="13" t="s">
        <v>34</v>
      </c>
      <c r="AX434" s="13" t="s">
        <v>78</v>
      </c>
      <c r="AY434" s="267" t="s">
        <v>129</v>
      </c>
    </row>
    <row r="435" s="14" customFormat="1">
      <c r="A435" s="14"/>
      <c r="B435" s="268"/>
      <c r="C435" s="269"/>
      <c r="D435" s="259" t="s">
        <v>138</v>
      </c>
      <c r="E435" s="270" t="s">
        <v>1</v>
      </c>
      <c r="F435" s="271" t="s">
        <v>518</v>
      </c>
      <c r="G435" s="269"/>
      <c r="H435" s="272">
        <v>142.90100000000001</v>
      </c>
      <c r="I435" s="273"/>
      <c r="J435" s="269"/>
      <c r="K435" s="269"/>
      <c r="L435" s="274"/>
      <c r="M435" s="275"/>
      <c r="N435" s="276"/>
      <c r="O435" s="276"/>
      <c r="P435" s="276"/>
      <c r="Q435" s="276"/>
      <c r="R435" s="276"/>
      <c r="S435" s="276"/>
      <c r="T435" s="27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8" t="s">
        <v>138</v>
      </c>
      <c r="AU435" s="278" t="s">
        <v>87</v>
      </c>
      <c r="AV435" s="14" t="s">
        <v>87</v>
      </c>
      <c r="AW435" s="14" t="s">
        <v>34</v>
      </c>
      <c r="AX435" s="14" t="s">
        <v>78</v>
      </c>
      <c r="AY435" s="278" t="s">
        <v>129</v>
      </c>
    </row>
    <row r="436" s="15" customFormat="1">
      <c r="A436" s="15"/>
      <c r="B436" s="279"/>
      <c r="C436" s="280"/>
      <c r="D436" s="259" t="s">
        <v>138</v>
      </c>
      <c r="E436" s="281" t="s">
        <v>1</v>
      </c>
      <c r="F436" s="282" t="s">
        <v>141</v>
      </c>
      <c r="G436" s="280"/>
      <c r="H436" s="283">
        <v>142.90100000000001</v>
      </c>
      <c r="I436" s="284"/>
      <c r="J436" s="280"/>
      <c r="K436" s="280"/>
      <c r="L436" s="285"/>
      <c r="M436" s="286"/>
      <c r="N436" s="287"/>
      <c r="O436" s="287"/>
      <c r="P436" s="287"/>
      <c r="Q436" s="287"/>
      <c r="R436" s="287"/>
      <c r="S436" s="287"/>
      <c r="T436" s="288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9" t="s">
        <v>138</v>
      </c>
      <c r="AU436" s="289" t="s">
        <v>87</v>
      </c>
      <c r="AV436" s="15" t="s">
        <v>136</v>
      </c>
      <c r="AW436" s="15" t="s">
        <v>34</v>
      </c>
      <c r="AX436" s="15" t="s">
        <v>85</v>
      </c>
      <c r="AY436" s="289" t="s">
        <v>129</v>
      </c>
    </row>
    <row r="437" s="2" customFormat="1" ht="16.5" customHeight="1">
      <c r="A437" s="39"/>
      <c r="B437" s="40"/>
      <c r="C437" s="244" t="s">
        <v>519</v>
      </c>
      <c r="D437" s="244" t="s">
        <v>131</v>
      </c>
      <c r="E437" s="245" t="s">
        <v>520</v>
      </c>
      <c r="F437" s="246" t="s">
        <v>521</v>
      </c>
      <c r="G437" s="247" t="s">
        <v>294</v>
      </c>
      <c r="H437" s="248">
        <v>1286.1089999999999</v>
      </c>
      <c r="I437" s="249"/>
      <c r="J437" s="250">
        <f>ROUND(I437*H437,2)</f>
        <v>0</v>
      </c>
      <c r="K437" s="246" t="s">
        <v>135</v>
      </c>
      <c r="L437" s="45"/>
      <c r="M437" s="251" t="s">
        <v>1</v>
      </c>
      <c r="N437" s="252" t="s">
        <v>43</v>
      </c>
      <c r="O437" s="92"/>
      <c r="P437" s="253">
        <f>O437*H437</f>
        <v>0</v>
      </c>
      <c r="Q437" s="253">
        <v>0</v>
      </c>
      <c r="R437" s="253">
        <f>Q437*H437</f>
        <v>0</v>
      </c>
      <c r="S437" s="253">
        <v>0</v>
      </c>
      <c r="T437" s="25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55" t="s">
        <v>136</v>
      </c>
      <c r="AT437" s="255" t="s">
        <v>131</v>
      </c>
      <c r="AU437" s="255" t="s">
        <v>87</v>
      </c>
      <c r="AY437" s="18" t="s">
        <v>129</v>
      </c>
      <c r="BE437" s="256">
        <f>IF(N437="základní",J437,0)</f>
        <v>0</v>
      </c>
      <c r="BF437" s="256">
        <f>IF(N437="snížená",J437,0)</f>
        <v>0</v>
      </c>
      <c r="BG437" s="256">
        <f>IF(N437="zákl. přenesená",J437,0)</f>
        <v>0</v>
      </c>
      <c r="BH437" s="256">
        <f>IF(N437="sníž. přenesená",J437,0)</f>
        <v>0</v>
      </c>
      <c r="BI437" s="256">
        <f>IF(N437="nulová",J437,0)</f>
        <v>0</v>
      </c>
      <c r="BJ437" s="18" t="s">
        <v>85</v>
      </c>
      <c r="BK437" s="256">
        <f>ROUND(I437*H437,2)</f>
        <v>0</v>
      </c>
      <c r="BL437" s="18" t="s">
        <v>136</v>
      </c>
      <c r="BM437" s="255" t="s">
        <v>522</v>
      </c>
    </row>
    <row r="438" s="13" customFormat="1">
      <c r="A438" s="13"/>
      <c r="B438" s="257"/>
      <c r="C438" s="258"/>
      <c r="D438" s="259" t="s">
        <v>138</v>
      </c>
      <c r="E438" s="260" t="s">
        <v>1</v>
      </c>
      <c r="F438" s="261" t="s">
        <v>523</v>
      </c>
      <c r="G438" s="258"/>
      <c r="H438" s="260" t="s">
        <v>1</v>
      </c>
      <c r="I438" s="262"/>
      <c r="J438" s="258"/>
      <c r="K438" s="258"/>
      <c r="L438" s="263"/>
      <c r="M438" s="264"/>
      <c r="N438" s="265"/>
      <c r="O438" s="265"/>
      <c r="P438" s="265"/>
      <c r="Q438" s="265"/>
      <c r="R438" s="265"/>
      <c r="S438" s="265"/>
      <c r="T438" s="26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7" t="s">
        <v>138</v>
      </c>
      <c r="AU438" s="267" t="s">
        <v>87</v>
      </c>
      <c r="AV438" s="13" t="s">
        <v>85</v>
      </c>
      <c r="AW438" s="13" t="s">
        <v>34</v>
      </c>
      <c r="AX438" s="13" t="s">
        <v>78</v>
      </c>
      <c r="AY438" s="267" t="s">
        <v>129</v>
      </c>
    </row>
    <row r="439" s="14" customFormat="1">
      <c r="A439" s="14"/>
      <c r="B439" s="268"/>
      <c r="C439" s="269"/>
      <c r="D439" s="259" t="s">
        <v>138</v>
      </c>
      <c r="E439" s="270" t="s">
        <v>1</v>
      </c>
      <c r="F439" s="271" t="s">
        <v>524</v>
      </c>
      <c r="G439" s="269"/>
      <c r="H439" s="272">
        <v>1286.1089999999999</v>
      </c>
      <c r="I439" s="273"/>
      <c r="J439" s="269"/>
      <c r="K439" s="269"/>
      <c r="L439" s="274"/>
      <c r="M439" s="275"/>
      <c r="N439" s="276"/>
      <c r="O439" s="276"/>
      <c r="P439" s="276"/>
      <c r="Q439" s="276"/>
      <c r="R439" s="276"/>
      <c r="S439" s="276"/>
      <c r="T439" s="27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8" t="s">
        <v>138</v>
      </c>
      <c r="AU439" s="278" t="s">
        <v>87</v>
      </c>
      <c r="AV439" s="14" t="s">
        <v>87</v>
      </c>
      <c r="AW439" s="14" t="s">
        <v>34</v>
      </c>
      <c r="AX439" s="14" t="s">
        <v>78</v>
      </c>
      <c r="AY439" s="278" t="s">
        <v>129</v>
      </c>
    </row>
    <row r="440" s="15" customFormat="1">
      <c r="A440" s="15"/>
      <c r="B440" s="279"/>
      <c r="C440" s="280"/>
      <c r="D440" s="259" t="s">
        <v>138</v>
      </c>
      <c r="E440" s="281" t="s">
        <v>1</v>
      </c>
      <c r="F440" s="282" t="s">
        <v>141</v>
      </c>
      <c r="G440" s="280"/>
      <c r="H440" s="283">
        <v>1286.1089999999999</v>
      </c>
      <c r="I440" s="284"/>
      <c r="J440" s="280"/>
      <c r="K440" s="280"/>
      <c r="L440" s="285"/>
      <c r="M440" s="286"/>
      <c r="N440" s="287"/>
      <c r="O440" s="287"/>
      <c r="P440" s="287"/>
      <c r="Q440" s="287"/>
      <c r="R440" s="287"/>
      <c r="S440" s="287"/>
      <c r="T440" s="288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89" t="s">
        <v>138</v>
      </c>
      <c r="AU440" s="289" t="s">
        <v>87</v>
      </c>
      <c r="AV440" s="15" t="s">
        <v>136</v>
      </c>
      <c r="AW440" s="15" t="s">
        <v>34</v>
      </c>
      <c r="AX440" s="15" t="s">
        <v>85</v>
      </c>
      <c r="AY440" s="289" t="s">
        <v>129</v>
      </c>
    </row>
    <row r="441" s="2" customFormat="1" ht="16.5" customHeight="1">
      <c r="A441" s="39"/>
      <c r="B441" s="40"/>
      <c r="C441" s="244" t="s">
        <v>525</v>
      </c>
      <c r="D441" s="244" t="s">
        <v>131</v>
      </c>
      <c r="E441" s="245" t="s">
        <v>526</v>
      </c>
      <c r="F441" s="246" t="s">
        <v>527</v>
      </c>
      <c r="G441" s="247" t="s">
        <v>294</v>
      </c>
      <c r="H441" s="248">
        <v>23.93</v>
      </c>
      <c r="I441" s="249"/>
      <c r="J441" s="250">
        <f>ROUND(I441*H441,2)</f>
        <v>0</v>
      </c>
      <c r="K441" s="246" t="s">
        <v>135</v>
      </c>
      <c r="L441" s="45"/>
      <c r="M441" s="251" t="s">
        <v>1</v>
      </c>
      <c r="N441" s="252" t="s">
        <v>43</v>
      </c>
      <c r="O441" s="92"/>
      <c r="P441" s="253">
        <f>O441*H441</f>
        <v>0</v>
      </c>
      <c r="Q441" s="253">
        <v>0</v>
      </c>
      <c r="R441" s="253">
        <f>Q441*H441</f>
        <v>0</v>
      </c>
      <c r="S441" s="253">
        <v>0</v>
      </c>
      <c r="T441" s="25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55" t="s">
        <v>136</v>
      </c>
      <c r="AT441" s="255" t="s">
        <v>131</v>
      </c>
      <c r="AU441" s="255" t="s">
        <v>87</v>
      </c>
      <c r="AY441" s="18" t="s">
        <v>129</v>
      </c>
      <c r="BE441" s="256">
        <f>IF(N441="základní",J441,0)</f>
        <v>0</v>
      </c>
      <c r="BF441" s="256">
        <f>IF(N441="snížená",J441,0)</f>
        <v>0</v>
      </c>
      <c r="BG441" s="256">
        <f>IF(N441="zákl. přenesená",J441,0)</f>
        <v>0</v>
      </c>
      <c r="BH441" s="256">
        <f>IF(N441="sníž. přenesená",J441,0)</f>
        <v>0</v>
      </c>
      <c r="BI441" s="256">
        <f>IF(N441="nulová",J441,0)</f>
        <v>0</v>
      </c>
      <c r="BJ441" s="18" t="s">
        <v>85</v>
      </c>
      <c r="BK441" s="256">
        <f>ROUND(I441*H441,2)</f>
        <v>0</v>
      </c>
      <c r="BL441" s="18" t="s">
        <v>136</v>
      </c>
      <c r="BM441" s="255" t="s">
        <v>528</v>
      </c>
    </row>
    <row r="442" s="13" customFormat="1">
      <c r="A442" s="13"/>
      <c r="B442" s="257"/>
      <c r="C442" s="258"/>
      <c r="D442" s="259" t="s">
        <v>138</v>
      </c>
      <c r="E442" s="260" t="s">
        <v>1</v>
      </c>
      <c r="F442" s="261" t="s">
        <v>529</v>
      </c>
      <c r="G442" s="258"/>
      <c r="H442" s="260" t="s">
        <v>1</v>
      </c>
      <c r="I442" s="262"/>
      <c r="J442" s="258"/>
      <c r="K442" s="258"/>
      <c r="L442" s="263"/>
      <c r="M442" s="264"/>
      <c r="N442" s="265"/>
      <c r="O442" s="265"/>
      <c r="P442" s="265"/>
      <c r="Q442" s="265"/>
      <c r="R442" s="265"/>
      <c r="S442" s="265"/>
      <c r="T442" s="26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7" t="s">
        <v>138</v>
      </c>
      <c r="AU442" s="267" t="s">
        <v>87</v>
      </c>
      <c r="AV442" s="13" t="s">
        <v>85</v>
      </c>
      <c r="AW442" s="13" t="s">
        <v>34</v>
      </c>
      <c r="AX442" s="13" t="s">
        <v>78</v>
      </c>
      <c r="AY442" s="267" t="s">
        <v>129</v>
      </c>
    </row>
    <row r="443" s="14" customFormat="1">
      <c r="A443" s="14"/>
      <c r="B443" s="268"/>
      <c r="C443" s="269"/>
      <c r="D443" s="259" t="s">
        <v>138</v>
      </c>
      <c r="E443" s="270" t="s">
        <v>1</v>
      </c>
      <c r="F443" s="271" t="s">
        <v>530</v>
      </c>
      <c r="G443" s="269"/>
      <c r="H443" s="272">
        <v>23.93</v>
      </c>
      <c r="I443" s="273"/>
      <c r="J443" s="269"/>
      <c r="K443" s="269"/>
      <c r="L443" s="274"/>
      <c r="M443" s="275"/>
      <c r="N443" s="276"/>
      <c r="O443" s="276"/>
      <c r="P443" s="276"/>
      <c r="Q443" s="276"/>
      <c r="R443" s="276"/>
      <c r="S443" s="276"/>
      <c r="T443" s="27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8" t="s">
        <v>138</v>
      </c>
      <c r="AU443" s="278" t="s">
        <v>87</v>
      </c>
      <c r="AV443" s="14" t="s">
        <v>87</v>
      </c>
      <c r="AW443" s="14" t="s">
        <v>34</v>
      </c>
      <c r="AX443" s="14" t="s">
        <v>78</v>
      </c>
      <c r="AY443" s="278" t="s">
        <v>129</v>
      </c>
    </row>
    <row r="444" s="15" customFormat="1">
      <c r="A444" s="15"/>
      <c r="B444" s="279"/>
      <c r="C444" s="280"/>
      <c r="D444" s="259" t="s">
        <v>138</v>
      </c>
      <c r="E444" s="281" t="s">
        <v>1</v>
      </c>
      <c r="F444" s="282" t="s">
        <v>141</v>
      </c>
      <c r="G444" s="280"/>
      <c r="H444" s="283">
        <v>23.93</v>
      </c>
      <c r="I444" s="284"/>
      <c r="J444" s="280"/>
      <c r="K444" s="280"/>
      <c r="L444" s="285"/>
      <c r="M444" s="286"/>
      <c r="N444" s="287"/>
      <c r="O444" s="287"/>
      <c r="P444" s="287"/>
      <c r="Q444" s="287"/>
      <c r="R444" s="287"/>
      <c r="S444" s="287"/>
      <c r="T444" s="28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89" t="s">
        <v>138</v>
      </c>
      <c r="AU444" s="289" t="s">
        <v>87</v>
      </c>
      <c r="AV444" s="15" t="s">
        <v>136</v>
      </c>
      <c r="AW444" s="15" t="s">
        <v>34</v>
      </c>
      <c r="AX444" s="15" t="s">
        <v>85</v>
      </c>
      <c r="AY444" s="289" t="s">
        <v>129</v>
      </c>
    </row>
    <row r="445" s="2" customFormat="1" ht="16.5" customHeight="1">
      <c r="A445" s="39"/>
      <c r="B445" s="40"/>
      <c r="C445" s="244" t="s">
        <v>531</v>
      </c>
      <c r="D445" s="244" t="s">
        <v>131</v>
      </c>
      <c r="E445" s="245" t="s">
        <v>526</v>
      </c>
      <c r="F445" s="246" t="s">
        <v>527</v>
      </c>
      <c r="G445" s="247" t="s">
        <v>294</v>
      </c>
      <c r="H445" s="248">
        <v>141.97499999999999</v>
      </c>
      <c r="I445" s="249"/>
      <c r="J445" s="250">
        <f>ROUND(I445*H445,2)</f>
        <v>0</v>
      </c>
      <c r="K445" s="246" t="s">
        <v>135</v>
      </c>
      <c r="L445" s="45"/>
      <c r="M445" s="251" t="s">
        <v>1</v>
      </c>
      <c r="N445" s="252" t="s">
        <v>43</v>
      </c>
      <c r="O445" s="92"/>
      <c r="P445" s="253">
        <f>O445*H445</f>
        <v>0</v>
      </c>
      <c r="Q445" s="253">
        <v>0</v>
      </c>
      <c r="R445" s="253">
        <f>Q445*H445</f>
        <v>0</v>
      </c>
      <c r="S445" s="253">
        <v>0</v>
      </c>
      <c r="T445" s="254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55" t="s">
        <v>136</v>
      </c>
      <c r="AT445" s="255" t="s">
        <v>131</v>
      </c>
      <c r="AU445" s="255" t="s">
        <v>87</v>
      </c>
      <c r="AY445" s="18" t="s">
        <v>129</v>
      </c>
      <c r="BE445" s="256">
        <f>IF(N445="základní",J445,0)</f>
        <v>0</v>
      </c>
      <c r="BF445" s="256">
        <f>IF(N445="snížená",J445,0)</f>
        <v>0</v>
      </c>
      <c r="BG445" s="256">
        <f>IF(N445="zákl. přenesená",J445,0)</f>
        <v>0</v>
      </c>
      <c r="BH445" s="256">
        <f>IF(N445="sníž. přenesená",J445,0)</f>
        <v>0</v>
      </c>
      <c r="BI445" s="256">
        <f>IF(N445="nulová",J445,0)</f>
        <v>0</v>
      </c>
      <c r="BJ445" s="18" t="s">
        <v>85</v>
      </c>
      <c r="BK445" s="256">
        <f>ROUND(I445*H445,2)</f>
        <v>0</v>
      </c>
      <c r="BL445" s="18" t="s">
        <v>136</v>
      </c>
      <c r="BM445" s="255" t="s">
        <v>532</v>
      </c>
    </row>
    <row r="446" s="13" customFormat="1">
      <c r="A446" s="13"/>
      <c r="B446" s="257"/>
      <c r="C446" s="258"/>
      <c r="D446" s="259" t="s">
        <v>138</v>
      </c>
      <c r="E446" s="260" t="s">
        <v>1</v>
      </c>
      <c r="F446" s="261" t="s">
        <v>533</v>
      </c>
      <c r="G446" s="258"/>
      <c r="H446" s="260" t="s">
        <v>1</v>
      </c>
      <c r="I446" s="262"/>
      <c r="J446" s="258"/>
      <c r="K446" s="258"/>
      <c r="L446" s="263"/>
      <c r="M446" s="264"/>
      <c r="N446" s="265"/>
      <c r="O446" s="265"/>
      <c r="P446" s="265"/>
      <c r="Q446" s="265"/>
      <c r="R446" s="265"/>
      <c r="S446" s="265"/>
      <c r="T446" s="26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7" t="s">
        <v>138</v>
      </c>
      <c r="AU446" s="267" t="s">
        <v>87</v>
      </c>
      <c r="AV446" s="13" t="s">
        <v>85</v>
      </c>
      <c r="AW446" s="13" t="s">
        <v>34</v>
      </c>
      <c r="AX446" s="13" t="s">
        <v>78</v>
      </c>
      <c r="AY446" s="267" t="s">
        <v>129</v>
      </c>
    </row>
    <row r="447" s="14" customFormat="1">
      <c r="A447" s="14"/>
      <c r="B447" s="268"/>
      <c r="C447" s="269"/>
      <c r="D447" s="259" t="s">
        <v>138</v>
      </c>
      <c r="E447" s="270" t="s">
        <v>1</v>
      </c>
      <c r="F447" s="271" t="s">
        <v>534</v>
      </c>
      <c r="G447" s="269"/>
      <c r="H447" s="272">
        <v>141.97499999999999</v>
      </c>
      <c r="I447" s="273"/>
      <c r="J447" s="269"/>
      <c r="K447" s="269"/>
      <c r="L447" s="274"/>
      <c r="M447" s="275"/>
      <c r="N447" s="276"/>
      <c r="O447" s="276"/>
      <c r="P447" s="276"/>
      <c r="Q447" s="276"/>
      <c r="R447" s="276"/>
      <c r="S447" s="276"/>
      <c r="T447" s="27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8" t="s">
        <v>138</v>
      </c>
      <c r="AU447" s="278" t="s">
        <v>87</v>
      </c>
      <c r="AV447" s="14" t="s">
        <v>87</v>
      </c>
      <c r="AW447" s="14" t="s">
        <v>34</v>
      </c>
      <c r="AX447" s="14" t="s">
        <v>78</v>
      </c>
      <c r="AY447" s="278" t="s">
        <v>129</v>
      </c>
    </row>
    <row r="448" s="15" customFormat="1">
      <c r="A448" s="15"/>
      <c r="B448" s="279"/>
      <c r="C448" s="280"/>
      <c r="D448" s="259" t="s">
        <v>138</v>
      </c>
      <c r="E448" s="281" t="s">
        <v>1</v>
      </c>
      <c r="F448" s="282" t="s">
        <v>141</v>
      </c>
      <c r="G448" s="280"/>
      <c r="H448" s="283">
        <v>141.97499999999999</v>
      </c>
      <c r="I448" s="284"/>
      <c r="J448" s="280"/>
      <c r="K448" s="280"/>
      <c r="L448" s="285"/>
      <c r="M448" s="286"/>
      <c r="N448" s="287"/>
      <c r="O448" s="287"/>
      <c r="P448" s="287"/>
      <c r="Q448" s="287"/>
      <c r="R448" s="287"/>
      <c r="S448" s="287"/>
      <c r="T448" s="288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89" t="s">
        <v>138</v>
      </c>
      <c r="AU448" s="289" t="s">
        <v>87</v>
      </c>
      <c r="AV448" s="15" t="s">
        <v>136</v>
      </c>
      <c r="AW448" s="15" t="s">
        <v>34</v>
      </c>
      <c r="AX448" s="15" t="s">
        <v>85</v>
      </c>
      <c r="AY448" s="289" t="s">
        <v>129</v>
      </c>
    </row>
    <row r="449" s="2" customFormat="1" ht="16.5" customHeight="1">
      <c r="A449" s="39"/>
      <c r="B449" s="40"/>
      <c r="C449" s="244" t="s">
        <v>535</v>
      </c>
      <c r="D449" s="244" t="s">
        <v>131</v>
      </c>
      <c r="E449" s="245" t="s">
        <v>536</v>
      </c>
      <c r="F449" s="246" t="s">
        <v>537</v>
      </c>
      <c r="G449" s="247" t="s">
        <v>294</v>
      </c>
      <c r="H449" s="248">
        <v>57.031999999999996</v>
      </c>
      <c r="I449" s="249"/>
      <c r="J449" s="250">
        <f>ROUND(I449*H449,2)</f>
        <v>0</v>
      </c>
      <c r="K449" s="246" t="s">
        <v>135</v>
      </c>
      <c r="L449" s="45"/>
      <c r="M449" s="251" t="s">
        <v>1</v>
      </c>
      <c r="N449" s="252" t="s">
        <v>43</v>
      </c>
      <c r="O449" s="92"/>
      <c r="P449" s="253">
        <f>O449*H449</f>
        <v>0</v>
      </c>
      <c r="Q449" s="253">
        <v>0</v>
      </c>
      <c r="R449" s="253">
        <f>Q449*H449</f>
        <v>0</v>
      </c>
      <c r="S449" s="253">
        <v>0</v>
      </c>
      <c r="T449" s="25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55" t="s">
        <v>136</v>
      </c>
      <c r="AT449" s="255" t="s">
        <v>131</v>
      </c>
      <c r="AU449" s="255" t="s">
        <v>87</v>
      </c>
      <c r="AY449" s="18" t="s">
        <v>129</v>
      </c>
      <c r="BE449" s="256">
        <f>IF(N449="základní",J449,0)</f>
        <v>0</v>
      </c>
      <c r="BF449" s="256">
        <f>IF(N449="snížená",J449,0)</f>
        <v>0</v>
      </c>
      <c r="BG449" s="256">
        <f>IF(N449="zákl. přenesená",J449,0)</f>
        <v>0</v>
      </c>
      <c r="BH449" s="256">
        <f>IF(N449="sníž. přenesená",J449,0)</f>
        <v>0</v>
      </c>
      <c r="BI449" s="256">
        <f>IF(N449="nulová",J449,0)</f>
        <v>0</v>
      </c>
      <c r="BJ449" s="18" t="s">
        <v>85</v>
      </c>
      <c r="BK449" s="256">
        <f>ROUND(I449*H449,2)</f>
        <v>0</v>
      </c>
      <c r="BL449" s="18" t="s">
        <v>136</v>
      </c>
      <c r="BM449" s="255" t="s">
        <v>538</v>
      </c>
    </row>
    <row r="450" s="13" customFormat="1">
      <c r="A450" s="13"/>
      <c r="B450" s="257"/>
      <c r="C450" s="258"/>
      <c r="D450" s="259" t="s">
        <v>138</v>
      </c>
      <c r="E450" s="260" t="s">
        <v>1</v>
      </c>
      <c r="F450" s="261" t="s">
        <v>539</v>
      </c>
      <c r="G450" s="258"/>
      <c r="H450" s="260" t="s">
        <v>1</v>
      </c>
      <c r="I450" s="262"/>
      <c r="J450" s="258"/>
      <c r="K450" s="258"/>
      <c r="L450" s="263"/>
      <c r="M450" s="264"/>
      <c r="N450" s="265"/>
      <c r="O450" s="265"/>
      <c r="P450" s="265"/>
      <c r="Q450" s="265"/>
      <c r="R450" s="265"/>
      <c r="S450" s="265"/>
      <c r="T450" s="26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7" t="s">
        <v>138</v>
      </c>
      <c r="AU450" s="267" t="s">
        <v>87</v>
      </c>
      <c r="AV450" s="13" t="s">
        <v>85</v>
      </c>
      <c r="AW450" s="13" t="s">
        <v>34</v>
      </c>
      <c r="AX450" s="13" t="s">
        <v>78</v>
      </c>
      <c r="AY450" s="267" t="s">
        <v>129</v>
      </c>
    </row>
    <row r="451" s="14" customFormat="1">
      <c r="A451" s="14"/>
      <c r="B451" s="268"/>
      <c r="C451" s="269"/>
      <c r="D451" s="259" t="s">
        <v>138</v>
      </c>
      <c r="E451" s="270" t="s">
        <v>1</v>
      </c>
      <c r="F451" s="271" t="s">
        <v>498</v>
      </c>
      <c r="G451" s="269"/>
      <c r="H451" s="272">
        <v>57.031999999999996</v>
      </c>
      <c r="I451" s="273"/>
      <c r="J451" s="269"/>
      <c r="K451" s="269"/>
      <c r="L451" s="274"/>
      <c r="M451" s="275"/>
      <c r="N451" s="276"/>
      <c r="O451" s="276"/>
      <c r="P451" s="276"/>
      <c r="Q451" s="276"/>
      <c r="R451" s="276"/>
      <c r="S451" s="276"/>
      <c r="T451" s="277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8" t="s">
        <v>138</v>
      </c>
      <c r="AU451" s="278" t="s">
        <v>87</v>
      </c>
      <c r="AV451" s="14" t="s">
        <v>87</v>
      </c>
      <c r="AW451" s="14" t="s">
        <v>34</v>
      </c>
      <c r="AX451" s="14" t="s">
        <v>78</v>
      </c>
      <c r="AY451" s="278" t="s">
        <v>129</v>
      </c>
    </row>
    <row r="452" s="15" customFormat="1">
      <c r="A452" s="15"/>
      <c r="B452" s="279"/>
      <c r="C452" s="280"/>
      <c r="D452" s="259" t="s">
        <v>138</v>
      </c>
      <c r="E452" s="281" t="s">
        <v>1</v>
      </c>
      <c r="F452" s="282" t="s">
        <v>141</v>
      </c>
      <c r="G452" s="280"/>
      <c r="H452" s="283">
        <v>57.031999999999996</v>
      </c>
      <c r="I452" s="284"/>
      <c r="J452" s="280"/>
      <c r="K452" s="280"/>
      <c r="L452" s="285"/>
      <c r="M452" s="286"/>
      <c r="N452" s="287"/>
      <c r="O452" s="287"/>
      <c r="P452" s="287"/>
      <c r="Q452" s="287"/>
      <c r="R452" s="287"/>
      <c r="S452" s="287"/>
      <c r="T452" s="288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89" t="s">
        <v>138</v>
      </c>
      <c r="AU452" s="289" t="s">
        <v>87</v>
      </c>
      <c r="AV452" s="15" t="s">
        <v>136</v>
      </c>
      <c r="AW452" s="15" t="s">
        <v>34</v>
      </c>
      <c r="AX452" s="15" t="s">
        <v>85</v>
      </c>
      <c r="AY452" s="289" t="s">
        <v>129</v>
      </c>
    </row>
    <row r="453" s="2" customFormat="1" ht="16.5" customHeight="1">
      <c r="A453" s="39"/>
      <c r="B453" s="40"/>
      <c r="C453" s="244" t="s">
        <v>540</v>
      </c>
      <c r="D453" s="244" t="s">
        <v>131</v>
      </c>
      <c r="E453" s="245" t="s">
        <v>541</v>
      </c>
      <c r="F453" s="246" t="s">
        <v>542</v>
      </c>
      <c r="G453" s="247" t="s">
        <v>294</v>
      </c>
      <c r="H453" s="248">
        <v>249.22</v>
      </c>
      <c r="I453" s="249"/>
      <c r="J453" s="250">
        <f>ROUND(I453*H453,2)</f>
        <v>0</v>
      </c>
      <c r="K453" s="246" t="s">
        <v>135</v>
      </c>
      <c r="L453" s="45"/>
      <c r="M453" s="251" t="s">
        <v>1</v>
      </c>
      <c r="N453" s="252" t="s">
        <v>43</v>
      </c>
      <c r="O453" s="92"/>
      <c r="P453" s="253">
        <f>O453*H453</f>
        <v>0</v>
      </c>
      <c r="Q453" s="253">
        <v>0</v>
      </c>
      <c r="R453" s="253">
        <f>Q453*H453</f>
        <v>0</v>
      </c>
      <c r="S453" s="253">
        <v>0</v>
      </c>
      <c r="T453" s="25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55" t="s">
        <v>136</v>
      </c>
      <c r="AT453" s="255" t="s">
        <v>131</v>
      </c>
      <c r="AU453" s="255" t="s">
        <v>87</v>
      </c>
      <c r="AY453" s="18" t="s">
        <v>129</v>
      </c>
      <c r="BE453" s="256">
        <f>IF(N453="základní",J453,0)</f>
        <v>0</v>
      </c>
      <c r="BF453" s="256">
        <f>IF(N453="snížená",J453,0)</f>
        <v>0</v>
      </c>
      <c r="BG453" s="256">
        <f>IF(N453="zákl. přenesená",J453,0)</f>
        <v>0</v>
      </c>
      <c r="BH453" s="256">
        <f>IF(N453="sníž. přenesená",J453,0)</f>
        <v>0</v>
      </c>
      <c r="BI453" s="256">
        <f>IF(N453="nulová",J453,0)</f>
        <v>0</v>
      </c>
      <c r="BJ453" s="18" t="s">
        <v>85</v>
      </c>
      <c r="BK453" s="256">
        <f>ROUND(I453*H453,2)</f>
        <v>0</v>
      </c>
      <c r="BL453" s="18" t="s">
        <v>136</v>
      </c>
      <c r="BM453" s="255" t="s">
        <v>543</v>
      </c>
    </row>
    <row r="454" s="13" customFormat="1">
      <c r="A454" s="13"/>
      <c r="B454" s="257"/>
      <c r="C454" s="258"/>
      <c r="D454" s="259" t="s">
        <v>138</v>
      </c>
      <c r="E454" s="260" t="s">
        <v>1</v>
      </c>
      <c r="F454" s="261" t="s">
        <v>544</v>
      </c>
      <c r="G454" s="258"/>
      <c r="H454" s="260" t="s">
        <v>1</v>
      </c>
      <c r="I454" s="262"/>
      <c r="J454" s="258"/>
      <c r="K454" s="258"/>
      <c r="L454" s="263"/>
      <c r="M454" s="264"/>
      <c r="N454" s="265"/>
      <c r="O454" s="265"/>
      <c r="P454" s="265"/>
      <c r="Q454" s="265"/>
      <c r="R454" s="265"/>
      <c r="S454" s="265"/>
      <c r="T454" s="26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7" t="s">
        <v>138</v>
      </c>
      <c r="AU454" s="267" t="s">
        <v>87</v>
      </c>
      <c r="AV454" s="13" t="s">
        <v>85</v>
      </c>
      <c r="AW454" s="13" t="s">
        <v>34</v>
      </c>
      <c r="AX454" s="13" t="s">
        <v>78</v>
      </c>
      <c r="AY454" s="267" t="s">
        <v>129</v>
      </c>
    </row>
    <row r="455" s="14" customFormat="1">
      <c r="A455" s="14"/>
      <c r="B455" s="268"/>
      <c r="C455" s="269"/>
      <c r="D455" s="259" t="s">
        <v>138</v>
      </c>
      <c r="E455" s="270" t="s">
        <v>1</v>
      </c>
      <c r="F455" s="271" t="s">
        <v>545</v>
      </c>
      <c r="G455" s="269"/>
      <c r="H455" s="272">
        <v>249.22</v>
      </c>
      <c r="I455" s="273"/>
      <c r="J455" s="269"/>
      <c r="K455" s="269"/>
      <c r="L455" s="274"/>
      <c r="M455" s="275"/>
      <c r="N455" s="276"/>
      <c r="O455" s="276"/>
      <c r="P455" s="276"/>
      <c r="Q455" s="276"/>
      <c r="R455" s="276"/>
      <c r="S455" s="276"/>
      <c r="T455" s="27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8" t="s">
        <v>138</v>
      </c>
      <c r="AU455" s="278" t="s">
        <v>87</v>
      </c>
      <c r="AV455" s="14" t="s">
        <v>87</v>
      </c>
      <c r="AW455" s="14" t="s">
        <v>34</v>
      </c>
      <c r="AX455" s="14" t="s">
        <v>78</v>
      </c>
      <c r="AY455" s="278" t="s">
        <v>129</v>
      </c>
    </row>
    <row r="456" s="15" customFormat="1">
      <c r="A456" s="15"/>
      <c r="B456" s="279"/>
      <c r="C456" s="280"/>
      <c r="D456" s="259" t="s">
        <v>138</v>
      </c>
      <c r="E456" s="281" t="s">
        <v>1</v>
      </c>
      <c r="F456" s="282" t="s">
        <v>141</v>
      </c>
      <c r="G456" s="280"/>
      <c r="H456" s="283">
        <v>249.22</v>
      </c>
      <c r="I456" s="284"/>
      <c r="J456" s="280"/>
      <c r="K456" s="280"/>
      <c r="L456" s="285"/>
      <c r="M456" s="286"/>
      <c r="N456" s="287"/>
      <c r="O456" s="287"/>
      <c r="P456" s="287"/>
      <c r="Q456" s="287"/>
      <c r="R456" s="287"/>
      <c r="S456" s="287"/>
      <c r="T456" s="288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89" t="s">
        <v>138</v>
      </c>
      <c r="AU456" s="289" t="s">
        <v>87</v>
      </c>
      <c r="AV456" s="15" t="s">
        <v>136</v>
      </c>
      <c r="AW456" s="15" t="s">
        <v>34</v>
      </c>
      <c r="AX456" s="15" t="s">
        <v>85</v>
      </c>
      <c r="AY456" s="289" t="s">
        <v>129</v>
      </c>
    </row>
    <row r="457" s="12" customFormat="1" ht="22.8" customHeight="1">
      <c r="A457" s="12"/>
      <c r="B457" s="228"/>
      <c r="C457" s="229"/>
      <c r="D457" s="230" t="s">
        <v>77</v>
      </c>
      <c r="E457" s="242" t="s">
        <v>546</v>
      </c>
      <c r="F457" s="242" t="s">
        <v>547</v>
      </c>
      <c r="G457" s="229"/>
      <c r="H457" s="229"/>
      <c r="I457" s="232"/>
      <c r="J457" s="243">
        <f>BK457</f>
        <v>0</v>
      </c>
      <c r="K457" s="229"/>
      <c r="L457" s="234"/>
      <c r="M457" s="235"/>
      <c r="N457" s="236"/>
      <c r="O457" s="236"/>
      <c r="P457" s="237">
        <f>SUM(P458:P459)</f>
        <v>0</v>
      </c>
      <c r="Q457" s="236"/>
      <c r="R457" s="237">
        <f>SUM(R458:R459)</f>
        <v>0</v>
      </c>
      <c r="S457" s="236"/>
      <c r="T457" s="238">
        <f>SUM(T458:T459)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39" t="s">
        <v>85</v>
      </c>
      <c r="AT457" s="240" t="s">
        <v>77</v>
      </c>
      <c r="AU457" s="240" t="s">
        <v>85</v>
      </c>
      <c r="AY457" s="239" t="s">
        <v>129</v>
      </c>
      <c r="BK457" s="241">
        <f>SUM(BK458:BK459)</f>
        <v>0</v>
      </c>
    </row>
    <row r="458" s="2" customFormat="1" ht="16.5" customHeight="1">
      <c r="A458" s="39"/>
      <c r="B458" s="40"/>
      <c r="C458" s="244" t="s">
        <v>548</v>
      </c>
      <c r="D458" s="244" t="s">
        <v>131</v>
      </c>
      <c r="E458" s="245" t="s">
        <v>549</v>
      </c>
      <c r="F458" s="246" t="s">
        <v>550</v>
      </c>
      <c r="G458" s="247" t="s">
        <v>294</v>
      </c>
      <c r="H458" s="248">
        <v>4.4290000000000003</v>
      </c>
      <c r="I458" s="249"/>
      <c r="J458" s="250">
        <f>ROUND(I458*H458,2)</f>
        <v>0</v>
      </c>
      <c r="K458" s="246" t="s">
        <v>135</v>
      </c>
      <c r="L458" s="45"/>
      <c r="M458" s="251" t="s">
        <v>1</v>
      </c>
      <c r="N458" s="252" t="s">
        <v>43</v>
      </c>
      <c r="O458" s="92"/>
      <c r="P458" s="253">
        <f>O458*H458</f>
        <v>0</v>
      </c>
      <c r="Q458" s="253">
        <v>0</v>
      </c>
      <c r="R458" s="253">
        <f>Q458*H458</f>
        <v>0</v>
      </c>
      <c r="S458" s="253">
        <v>0</v>
      </c>
      <c r="T458" s="25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55" t="s">
        <v>136</v>
      </c>
      <c r="AT458" s="255" t="s">
        <v>131</v>
      </c>
      <c r="AU458" s="255" t="s">
        <v>87</v>
      </c>
      <c r="AY458" s="18" t="s">
        <v>129</v>
      </c>
      <c r="BE458" s="256">
        <f>IF(N458="základní",J458,0)</f>
        <v>0</v>
      </c>
      <c r="BF458" s="256">
        <f>IF(N458="snížená",J458,0)</f>
        <v>0</v>
      </c>
      <c r="BG458" s="256">
        <f>IF(N458="zákl. přenesená",J458,0)</f>
        <v>0</v>
      </c>
      <c r="BH458" s="256">
        <f>IF(N458="sníž. přenesená",J458,0)</f>
        <v>0</v>
      </c>
      <c r="BI458" s="256">
        <f>IF(N458="nulová",J458,0)</f>
        <v>0</v>
      </c>
      <c r="BJ458" s="18" t="s">
        <v>85</v>
      </c>
      <c r="BK458" s="256">
        <f>ROUND(I458*H458,2)</f>
        <v>0</v>
      </c>
      <c r="BL458" s="18" t="s">
        <v>136</v>
      </c>
      <c r="BM458" s="255" t="s">
        <v>551</v>
      </c>
    </row>
    <row r="459" s="2" customFormat="1" ht="16.5" customHeight="1">
      <c r="A459" s="39"/>
      <c r="B459" s="40"/>
      <c r="C459" s="244" t="s">
        <v>552</v>
      </c>
      <c r="D459" s="244" t="s">
        <v>131</v>
      </c>
      <c r="E459" s="245" t="s">
        <v>553</v>
      </c>
      <c r="F459" s="246" t="s">
        <v>554</v>
      </c>
      <c r="G459" s="247" t="s">
        <v>294</v>
      </c>
      <c r="H459" s="248">
        <v>4.4290000000000003</v>
      </c>
      <c r="I459" s="249"/>
      <c r="J459" s="250">
        <f>ROUND(I459*H459,2)</f>
        <v>0</v>
      </c>
      <c r="K459" s="246" t="s">
        <v>135</v>
      </c>
      <c r="L459" s="45"/>
      <c r="M459" s="311" t="s">
        <v>1</v>
      </c>
      <c r="N459" s="312" t="s">
        <v>43</v>
      </c>
      <c r="O459" s="313"/>
      <c r="P459" s="314">
        <f>O459*H459</f>
        <v>0</v>
      </c>
      <c r="Q459" s="314">
        <v>0</v>
      </c>
      <c r="R459" s="314">
        <f>Q459*H459</f>
        <v>0</v>
      </c>
      <c r="S459" s="314">
        <v>0</v>
      </c>
      <c r="T459" s="315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5" t="s">
        <v>136</v>
      </c>
      <c r="AT459" s="255" t="s">
        <v>131</v>
      </c>
      <c r="AU459" s="255" t="s">
        <v>87</v>
      </c>
      <c r="AY459" s="18" t="s">
        <v>129</v>
      </c>
      <c r="BE459" s="256">
        <f>IF(N459="základní",J459,0)</f>
        <v>0</v>
      </c>
      <c r="BF459" s="256">
        <f>IF(N459="snížená",J459,0)</f>
        <v>0</v>
      </c>
      <c r="BG459" s="256">
        <f>IF(N459="zákl. přenesená",J459,0)</f>
        <v>0</v>
      </c>
      <c r="BH459" s="256">
        <f>IF(N459="sníž. přenesená",J459,0)</f>
        <v>0</v>
      </c>
      <c r="BI459" s="256">
        <f>IF(N459="nulová",J459,0)</f>
        <v>0</v>
      </c>
      <c r="BJ459" s="18" t="s">
        <v>85</v>
      </c>
      <c r="BK459" s="256">
        <f>ROUND(I459*H459,2)</f>
        <v>0</v>
      </c>
      <c r="BL459" s="18" t="s">
        <v>136</v>
      </c>
      <c r="BM459" s="255" t="s">
        <v>555</v>
      </c>
    </row>
    <row r="460" s="2" customFormat="1" ht="6.96" customHeight="1">
      <c r="A460" s="39"/>
      <c r="B460" s="67"/>
      <c r="C460" s="68"/>
      <c r="D460" s="68"/>
      <c r="E460" s="68"/>
      <c r="F460" s="68"/>
      <c r="G460" s="68"/>
      <c r="H460" s="68"/>
      <c r="I460" s="193"/>
      <c r="J460" s="68"/>
      <c r="K460" s="68"/>
      <c r="L460" s="45"/>
      <c r="M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</row>
  </sheetData>
  <sheetProtection sheet="1" autoFilter="0" formatColumns="0" formatRows="0" objects="1" scenarios="1" spinCount="100000" saltValue="9B3ZaSJzpTLGoGciMqU4l4RXay85XQPziMQ6kh2FrS+IYL0cwDL7I+eDpqgUnpa5mKheejxGiBs/mDvEYVDIRA==" hashValue="lPgOJhd1gkjot67fKRTmac7ohkIhIh+kT0qrETQXejfRrvvRGVyVCyGqbtvJoHsRnq7m9bGAQyGDp6/db5gBLw==" algorithmName="SHA-512" password="CC35"/>
  <autoFilter ref="C126:K4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87</v>
      </c>
    </row>
    <row r="4" s="1" customFormat="1" ht="24.96" customHeight="1">
      <c r="B4" s="21"/>
      <c r="D4" s="151" t="s">
        <v>96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Číbuz, Segregace pěší dopravy a odvodnění prostoru při silnici III/3087 a III/386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97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98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99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556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19</v>
      </c>
      <c r="G13" s="39"/>
      <c r="H13" s="39"/>
      <c r="I13" s="157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22</v>
      </c>
      <c r="E14" s="39"/>
      <c r="F14" s="142" t="s">
        <v>101</v>
      </c>
      <c r="G14" s="39"/>
      <c r="H14" s="39"/>
      <c r="I14" s="157" t="s">
        <v>24</v>
      </c>
      <c r="J14" s="158" t="str">
        <f>'Rekapitulace stavby'!AN8</f>
        <v>10. 4. 2019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26</v>
      </c>
      <c r="E16" s="39"/>
      <c r="F16" s="39"/>
      <c r="G16" s="39"/>
      <c r="H16" s="39"/>
      <c r="I16" s="157" t="s">
        <v>27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29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30</v>
      </c>
      <c r="E19" s="39"/>
      <c r="F19" s="39"/>
      <c r="G19" s="39"/>
      <c r="H19" s="39"/>
      <c r="I19" s="157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29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32</v>
      </c>
      <c r="E22" s="39"/>
      <c r="F22" s="39"/>
      <c r="G22" s="39"/>
      <c r="H22" s="39"/>
      <c r="I22" s="157" t="s">
        <v>27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33</v>
      </c>
      <c r="F23" s="39"/>
      <c r="G23" s="39"/>
      <c r="H23" s="39"/>
      <c r="I23" s="157" t="s">
        <v>29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35</v>
      </c>
      <c r="E25" s="39"/>
      <c r="F25" s="39"/>
      <c r="G25" s="39"/>
      <c r="H25" s="39"/>
      <c r="I25" s="157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7" t="s">
        <v>29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37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38</v>
      </c>
      <c r="E32" s="39"/>
      <c r="F32" s="39"/>
      <c r="G32" s="39"/>
      <c r="H32" s="39"/>
      <c r="I32" s="155"/>
      <c r="J32" s="167">
        <f>ROUND(J133,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40</v>
      </c>
      <c r="G34" s="39"/>
      <c r="H34" s="39"/>
      <c r="I34" s="169" t="s">
        <v>39</v>
      </c>
      <c r="J34" s="168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42</v>
      </c>
      <c r="E35" s="153" t="s">
        <v>43</v>
      </c>
      <c r="F35" s="171">
        <f>ROUND((SUM(BE133:BE758)),  2)</f>
        <v>0</v>
      </c>
      <c r="G35" s="39"/>
      <c r="H35" s="39"/>
      <c r="I35" s="172">
        <v>0.20999999999999999</v>
      </c>
      <c r="J35" s="171">
        <f>ROUND(((SUM(BE133:BE758))*I35),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44</v>
      </c>
      <c r="F36" s="171">
        <f>ROUND((SUM(BF133:BF758)),  2)</f>
        <v>0</v>
      </c>
      <c r="G36" s="39"/>
      <c r="H36" s="39"/>
      <c r="I36" s="172">
        <v>0.14999999999999999</v>
      </c>
      <c r="J36" s="171">
        <f>ROUND(((SUM(BF133:BF758))*I36),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45</v>
      </c>
      <c r="F37" s="171">
        <f>ROUND((SUM(BG133:BG758)),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46</v>
      </c>
      <c r="F38" s="171">
        <f>ROUND((SUM(BH133:BH758)),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47</v>
      </c>
      <c r="F39" s="171">
        <f>ROUND((SUM(BI133:BI758)),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48</v>
      </c>
      <c r="E41" s="175"/>
      <c r="F41" s="175"/>
      <c r="G41" s="176" t="s">
        <v>49</v>
      </c>
      <c r="H41" s="177" t="s">
        <v>50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51</v>
      </c>
      <c r="E50" s="182"/>
      <c r="F50" s="182"/>
      <c r="G50" s="181" t="s">
        <v>52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53</v>
      </c>
      <c r="E61" s="185"/>
      <c r="F61" s="186" t="s">
        <v>54</v>
      </c>
      <c r="G61" s="184" t="s">
        <v>53</v>
      </c>
      <c r="H61" s="185"/>
      <c r="I61" s="187"/>
      <c r="J61" s="188" t="s">
        <v>54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55</v>
      </c>
      <c r="E65" s="189"/>
      <c r="F65" s="189"/>
      <c r="G65" s="181" t="s">
        <v>56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53</v>
      </c>
      <c r="E76" s="185"/>
      <c r="F76" s="186" t="s">
        <v>54</v>
      </c>
      <c r="G76" s="184" t="s">
        <v>53</v>
      </c>
      <c r="H76" s="185"/>
      <c r="I76" s="187"/>
      <c r="J76" s="188" t="s">
        <v>54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Číbuz, Segregace pěší dopravy a odvodnění prostoru při silnici III/3087 a III/386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97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98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99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b - Návrh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Číbuz</v>
      </c>
      <c r="G91" s="41"/>
      <c r="H91" s="41"/>
      <c r="I91" s="157" t="s">
        <v>24</v>
      </c>
      <c r="J91" s="80" t="str">
        <f>IF(J14="","",J14)</f>
        <v>10. 4. 2019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 xml:space="preserve"> </v>
      </c>
      <c r="G93" s="41"/>
      <c r="H93" s="41"/>
      <c r="I93" s="157" t="s">
        <v>32</v>
      </c>
      <c r="J93" s="37" t="str">
        <f>E23</f>
        <v>VIAPROJEKT s.r.o. HK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157" t="s">
        <v>35</v>
      </c>
      <c r="J94" s="37" t="str">
        <f>E26</f>
        <v>B-Burešová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103</v>
      </c>
      <c r="D96" s="199"/>
      <c r="E96" s="199"/>
      <c r="F96" s="199"/>
      <c r="G96" s="199"/>
      <c r="H96" s="199"/>
      <c r="I96" s="200"/>
      <c r="J96" s="201" t="s">
        <v>104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105</v>
      </c>
      <c r="D98" s="41"/>
      <c r="E98" s="41"/>
      <c r="F98" s="41"/>
      <c r="G98" s="41"/>
      <c r="H98" s="41"/>
      <c r="I98" s="155"/>
      <c r="J98" s="111">
        <f>J133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106</v>
      </c>
    </row>
    <row r="99" s="9" customFormat="1" ht="24.96" customHeight="1">
      <c r="A99" s="9"/>
      <c r="B99" s="203"/>
      <c r="C99" s="204"/>
      <c r="D99" s="205" t="s">
        <v>107</v>
      </c>
      <c r="E99" s="206"/>
      <c r="F99" s="206"/>
      <c r="G99" s="206"/>
      <c r="H99" s="206"/>
      <c r="I99" s="207"/>
      <c r="J99" s="208">
        <f>J134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108</v>
      </c>
      <c r="E100" s="212"/>
      <c r="F100" s="212"/>
      <c r="G100" s="212"/>
      <c r="H100" s="212"/>
      <c r="I100" s="213"/>
      <c r="J100" s="214">
        <f>J135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109</v>
      </c>
      <c r="E101" s="212"/>
      <c r="F101" s="212"/>
      <c r="G101" s="212"/>
      <c r="H101" s="212"/>
      <c r="I101" s="213"/>
      <c r="J101" s="214">
        <f>J288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110</v>
      </c>
      <c r="E102" s="212"/>
      <c r="F102" s="212"/>
      <c r="G102" s="212"/>
      <c r="H102" s="212"/>
      <c r="I102" s="213"/>
      <c r="J102" s="214">
        <f>J305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557</v>
      </c>
      <c r="E103" s="212"/>
      <c r="F103" s="212"/>
      <c r="G103" s="212"/>
      <c r="H103" s="212"/>
      <c r="I103" s="213"/>
      <c r="J103" s="214">
        <f>J358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558</v>
      </c>
      <c r="E104" s="212"/>
      <c r="F104" s="212"/>
      <c r="G104" s="212"/>
      <c r="H104" s="212"/>
      <c r="I104" s="213"/>
      <c r="J104" s="214">
        <f>J363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559</v>
      </c>
      <c r="E105" s="212"/>
      <c r="F105" s="212"/>
      <c r="G105" s="212"/>
      <c r="H105" s="212"/>
      <c r="I105" s="213"/>
      <c r="J105" s="214">
        <f>J587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4"/>
      <c r="D106" s="211" t="s">
        <v>560</v>
      </c>
      <c r="E106" s="212"/>
      <c r="F106" s="212"/>
      <c r="G106" s="212"/>
      <c r="H106" s="212"/>
      <c r="I106" s="213"/>
      <c r="J106" s="214">
        <f>J596</f>
        <v>0</v>
      </c>
      <c r="K106" s="134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4"/>
      <c r="D107" s="211" t="s">
        <v>111</v>
      </c>
      <c r="E107" s="212"/>
      <c r="F107" s="212"/>
      <c r="G107" s="212"/>
      <c r="H107" s="212"/>
      <c r="I107" s="213"/>
      <c r="J107" s="214">
        <f>J600</f>
        <v>0</v>
      </c>
      <c r="K107" s="134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4"/>
      <c r="D108" s="211" t="s">
        <v>112</v>
      </c>
      <c r="E108" s="212"/>
      <c r="F108" s="212"/>
      <c r="G108" s="212"/>
      <c r="H108" s="212"/>
      <c r="I108" s="213"/>
      <c r="J108" s="214">
        <f>J737</f>
        <v>0</v>
      </c>
      <c r="K108" s="134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4"/>
      <c r="D109" s="211" t="s">
        <v>113</v>
      </c>
      <c r="E109" s="212"/>
      <c r="F109" s="212"/>
      <c r="G109" s="212"/>
      <c r="H109" s="212"/>
      <c r="I109" s="213"/>
      <c r="J109" s="214">
        <f>J750</f>
        <v>0</v>
      </c>
      <c r="K109" s="134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203"/>
      <c r="C110" s="204"/>
      <c r="D110" s="205" t="s">
        <v>561</v>
      </c>
      <c r="E110" s="206"/>
      <c r="F110" s="206"/>
      <c r="G110" s="206"/>
      <c r="H110" s="206"/>
      <c r="I110" s="207"/>
      <c r="J110" s="208">
        <f>J753</f>
        <v>0</v>
      </c>
      <c r="K110" s="204"/>
      <c r="L110" s="20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210"/>
      <c r="C111" s="134"/>
      <c r="D111" s="211" t="s">
        <v>562</v>
      </c>
      <c r="E111" s="212"/>
      <c r="F111" s="212"/>
      <c r="G111" s="212"/>
      <c r="H111" s="212"/>
      <c r="I111" s="213"/>
      <c r="J111" s="214">
        <f>J754</f>
        <v>0</v>
      </c>
      <c r="K111" s="134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193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196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114</v>
      </c>
      <c r="D118" s="41"/>
      <c r="E118" s="41"/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97" t="str">
        <f>E7</f>
        <v>Číbuz, Segregace pěší dopravy a odvodnění prostoru při silnici III/3087 a III/386</v>
      </c>
      <c r="F121" s="33"/>
      <c r="G121" s="33"/>
      <c r="H121" s="33"/>
      <c r="I121" s="15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" customFormat="1" ht="12" customHeight="1">
      <c r="B122" s="22"/>
      <c r="C122" s="33" t="s">
        <v>97</v>
      </c>
      <c r="D122" s="23"/>
      <c r="E122" s="23"/>
      <c r="F122" s="23"/>
      <c r="G122" s="23"/>
      <c r="H122" s="23"/>
      <c r="I122" s="147"/>
      <c r="J122" s="23"/>
      <c r="K122" s="23"/>
      <c r="L122" s="21"/>
    </row>
    <row r="123" s="2" customFormat="1" ht="16.5" customHeight="1">
      <c r="A123" s="39"/>
      <c r="B123" s="40"/>
      <c r="C123" s="41"/>
      <c r="D123" s="41"/>
      <c r="E123" s="197" t="s">
        <v>98</v>
      </c>
      <c r="F123" s="41"/>
      <c r="G123" s="41"/>
      <c r="H123" s="41"/>
      <c r="I123" s="15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99</v>
      </c>
      <c r="D124" s="41"/>
      <c r="E124" s="41"/>
      <c r="F124" s="41"/>
      <c r="G124" s="41"/>
      <c r="H124" s="41"/>
      <c r="I124" s="15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E11</f>
        <v>b - Návrh</v>
      </c>
      <c r="F125" s="41"/>
      <c r="G125" s="41"/>
      <c r="H125" s="41"/>
      <c r="I125" s="15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5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22</v>
      </c>
      <c r="D127" s="41"/>
      <c r="E127" s="41"/>
      <c r="F127" s="28" t="str">
        <f>F14</f>
        <v>Číbuz</v>
      </c>
      <c r="G127" s="41"/>
      <c r="H127" s="41"/>
      <c r="I127" s="157" t="s">
        <v>24</v>
      </c>
      <c r="J127" s="80" t="str">
        <f>IF(J14="","",J14)</f>
        <v>10. 4. 2019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5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26</v>
      </c>
      <c r="D129" s="41"/>
      <c r="E129" s="41"/>
      <c r="F129" s="28" t="str">
        <f>E17</f>
        <v xml:space="preserve"> </v>
      </c>
      <c r="G129" s="41"/>
      <c r="H129" s="41"/>
      <c r="I129" s="157" t="s">
        <v>32</v>
      </c>
      <c r="J129" s="37" t="str">
        <f>E23</f>
        <v>VIAPROJEKT s.r.o. HK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30</v>
      </c>
      <c r="D130" s="41"/>
      <c r="E130" s="41"/>
      <c r="F130" s="28" t="str">
        <f>IF(E20="","",E20)</f>
        <v>Vyplň údaj</v>
      </c>
      <c r="G130" s="41"/>
      <c r="H130" s="41"/>
      <c r="I130" s="157" t="s">
        <v>35</v>
      </c>
      <c r="J130" s="37" t="str">
        <f>E26</f>
        <v>B-Burešová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15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6"/>
      <c r="B132" s="217"/>
      <c r="C132" s="218" t="s">
        <v>115</v>
      </c>
      <c r="D132" s="219" t="s">
        <v>63</v>
      </c>
      <c r="E132" s="219" t="s">
        <v>59</v>
      </c>
      <c r="F132" s="219" t="s">
        <v>60</v>
      </c>
      <c r="G132" s="219" t="s">
        <v>116</v>
      </c>
      <c r="H132" s="219" t="s">
        <v>117</v>
      </c>
      <c r="I132" s="220" t="s">
        <v>118</v>
      </c>
      <c r="J132" s="219" t="s">
        <v>104</v>
      </c>
      <c r="K132" s="221" t="s">
        <v>119</v>
      </c>
      <c r="L132" s="222"/>
      <c r="M132" s="101" t="s">
        <v>1</v>
      </c>
      <c r="N132" s="102" t="s">
        <v>42</v>
      </c>
      <c r="O132" s="102" t="s">
        <v>120</v>
      </c>
      <c r="P132" s="102" t="s">
        <v>121</v>
      </c>
      <c r="Q132" s="102" t="s">
        <v>122</v>
      </c>
      <c r="R132" s="102" t="s">
        <v>123</v>
      </c>
      <c r="S132" s="102" t="s">
        <v>124</v>
      </c>
      <c r="T132" s="103" t="s">
        <v>125</v>
      </c>
      <c r="U132" s="216"/>
      <c r="V132" s="216"/>
      <c r="W132" s="216"/>
      <c r="X132" s="216"/>
      <c r="Y132" s="216"/>
      <c r="Z132" s="216"/>
      <c r="AA132" s="216"/>
      <c r="AB132" s="216"/>
      <c r="AC132" s="216"/>
      <c r="AD132" s="216"/>
      <c r="AE132" s="216"/>
    </row>
    <row r="133" s="2" customFormat="1" ht="22.8" customHeight="1">
      <c r="A133" s="39"/>
      <c r="B133" s="40"/>
      <c r="C133" s="108" t="s">
        <v>126</v>
      </c>
      <c r="D133" s="41"/>
      <c r="E133" s="41"/>
      <c r="F133" s="41"/>
      <c r="G133" s="41"/>
      <c r="H133" s="41"/>
      <c r="I133" s="155"/>
      <c r="J133" s="223">
        <f>BK133</f>
        <v>0</v>
      </c>
      <c r="K133" s="41"/>
      <c r="L133" s="45"/>
      <c r="M133" s="104"/>
      <c r="N133" s="224"/>
      <c r="O133" s="105"/>
      <c r="P133" s="225">
        <f>P134+P753</f>
        <v>0</v>
      </c>
      <c r="Q133" s="105"/>
      <c r="R133" s="225">
        <f>R134+R753</f>
        <v>466.14158439999994</v>
      </c>
      <c r="S133" s="105"/>
      <c r="T133" s="226">
        <f>T134+T753</f>
        <v>12.174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106</v>
      </c>
      <c r="BK133" s="227">
        <f>BK134+BK753</f>
        <v>0</v>
      </c>
    </row>
    <row r="134" s="12" customFormat="1" ht="25.92" customHeight="1">
      <c r="A134" s="12"/>
      <c r="B134" s="228"/>
      <c r="C134" s="229"/>
      <c r="D134" s="230" t="s">
        <v>77</v>
      </c>
      <c r="E134" s="231" t="s">
        <v>127</v>
      </c>
      <c r="F134" s="231" t="s">
        <v>128</v>
      </c>
      <c r="G134" s="229"/>
      <c r="H134" s="229"/>
      <c r="I134" s="232"/>
      <c r="J134" s="233">
        <f>BK134</f>
        <v>0</v>
      </c>
      <c r="K134" s="229"/>
      <c r="L134" s="234"/>
      <c r="M134" s="235"/>
      <c r="N134" s="236"/>
      <c r="O134" s="236"/>
      <c r="P134" s="237">
        <f>P135+P288+P305+P358+P363+P587+P596+P600+P737+P750</f>
        <v>0</v>
      </c>
      <c r="Q134" s="236"/>
      <c r="R134" s="237">
        <f>R135+R288+R305+R358+R363+R587+R596+R600+R737+R750</f>
        <v>466.08405639999995</v>
      </c>
      <c r="S134" s="236"/>
      <c r="T134" s="238">
        <f>T135+T288+T305+T358+T363+T587+T596+T600+T737+T750</f>
        <v>12.174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9" t="s">
        <v>85</v>
      </c>
      <c r="AT134" s="240" t="s">
        <v>77</v>
      </c>
      <c r="AU134" s="240" t="s">
        <v>78</v>
      </c>
      <c r="AY134" s="239" t="s">
        <v>129</v>
      </c>
      <c r="BK134" s="241">
        <f>BK135+BK288+BK305+BK358+BK363+BK587+BK596+BK600+BK737+BK750</f>
        <v>0</v>
      </c>
    </row>
    <row r="135" s="12" customFormat="1" ht="22.8" customHeight="1">
      <c r="A135" s="12"/>
      <c r="B135" s="228"/>
      <c r="C135" s="229"/>
      <c r="D135" s="230" t="s">
        <v>77</v>
      </c>
      <c r="E135" s="242" t="s">
        <v>85</v>
      </c>
      <c r="F135" s="242" t="s">
        <v>130</v>
      </c>
      <c r="G135" s="229"/>
      <c r="H135" s="229"/>
      <c r="I135" s="232"/>
      <c r="J135" s="243">
        <f>BK135</f>
        <v>0</v>
      </c>
      <c r="K135" s="229"/>
      <c r="L135" s="234"/>
      <c r="M135" s="235"/>
      <c r="N135" s="236"/>
      <c r="O135" s="236"/>
      <c r="P135" s="237">
        <f>SUM(P136:P287)</f>
        <v>0</v>
      </c>
      <c r="Q135" s="236"/>
      <c r="R135" s="237">
        <f>SUM(R136:R287)</f>
        <v>0.0012420000000000001</v>
      </c>
      <c r="S135" s="236"/>
      <c r="T135" s="238">
        <f>SUM(T136:T287)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9" t="s">
        <v>85</v>
      </c>
      <c r="AT135" s="240" t="s">
        <v>77</v>
      </c>
      <c r="AU135" s="240" t="s">
        <v>85</v>
      </c>
      <c r="AY135" s="239" t="s">
        <v>129</v>
      </c>
      <c r="BK135" s="241">
        <f>SUM(BK136:BK287)</f>
        <v>0</v>
      </c>
    </row>
    <row r="136" s="2" customFormat="1" ht="16.5" customHeight="1">
      <c r="A136" s="39"/>
      <c r="B136" s="40"/>
      <c r="C136" s="244" t="s">
        <v>85</v>
      </c>
      <c r="D136" s="244" t="s">
        <v>131</v>
      </c>
      <c r="E136" s="245" t="s">
        <v>242</v>
      </c>
      <c r="F136" s="246" t="s">
        <v>243</v>
      </c>
      <c r="G136" s="247" t="s">
        <v>244</v>
      </c>
      <c r="H136" s="248">
        <v>5.4000000000000004</v>
      </c>
      <c r="I136" s="249"/>
      <c r="J136" s="250">
        <f>ROUND(I136*H136,2)</f>
        <v>0</v>
      </c>
      <c r="K136" s="246" t="s">
        <v>135</v>
      </c>
      <c r="L136" s="45"/>
      <c r="M136" s="251" t="s">
        <v>1</v>
      </c>
      <c r="N136" s="252" t="s">
        <v>43</v>
      </c>
      <c r="O136" s="92"/>
      <c r="P136" s="253">
        <f>O136*H136</f>
        <v>0</v>
      </c>
      <c r="Q136" s="253">
        <v>0</v>
      </c>
      <c r="R136" s="253">
        <f>Q136*H136</f>
        <v>0</v>
      </c>
      <c r="S136" s="253">
        <v>0</v>
      </c>
      <c r="T136" s="25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5" t="s">
        <v>136</v>
      </c>
      <c r="AT136" s="255" t="s">
        <v>131</v>
      </c>
      <c r="AU136" s="255" t="s">
        <v>87</v>
      </c>
      <c r="AY136" s="18" t="s">
        <v>129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8" t="s">
        <v>85</v>
      </c>
      <c r="BK136" s="256">
        <f>ROUND(I136*H136,2)</f>
        <v>0</v>
      </c>
      <c r="BL136" s="18" t="s">
        <v>136</v>
      </c>
      <c r="BM136" s="255" t="s">
        <v>563</v>
      </c>
    </row>
    <row r="137" s="13" customFormat="1">
      <c r="A137" s="13"/>
      <c r="B137" s="257"/>
      <c r="C137" s="258"/>
      <c r="D137" s="259" t="s">
        <v>138</v>
      </c>
      <c r="E137" s="260" t="s">
        <v>1</v>
      </c>
      <c r="F137" s="261" t="s">
        <v>564</v>
      </c>
      <c r="G137" s="258"/>
      <c r="H137" s="260" t="s">
        <v>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138</v>
      </c>
      <c r="AU137" s="267" t="s">
        <v>87</v>
      </c>
      <c r="AV137" s="13" t="s">
        <v>85</v>
      </c>
      <c r="AW137" s="13" t="s">
        <v>34</v>
      </c>
      <c r="AX137" s="13" t="s">
        <v>78</v>
      </c>
      <c r="AY137" s="267" t="s">
        <v>129</v>
      </c>
    </row>
    <row r="138" s="14" customFormat="1">
      <c r="A138" s="14"/>
      <c r="B138" s="268"/>
      <c r="C138" s="269"/>
      <c r="D138" s="259" t="s">
        <v>138</v>
      </c>
      <c r="E138" s="270" t="s">
        <v>1</v>
      </c>
      <c r="F138" s="271" t="s">
        <v>565</v>
      </c>
      <c r="G138" s="269"/>
      <c r="H138" s="272">
        <v>5.4000000000000004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8" t="s">
        <v>138</v>
      </c>
      <c r="AU138" s="278" t="s">
        <v>87</v>
      </c>
      <c r="AV138" s="14" t="s">
        <v>87</v>
      </c>
      <c r="AW138" s="14" t="s">
        <v>34</v>
      </c>
      <c r="AX138" s="14" t="s">
        <v>78</v>
      </c>
      <c r="AY138" s="278" t="s">
        <v>129</v>
      </c>
    </row>
    <row r="139" s="15" customFormat="1">
      <c r="A139" s="15"/>
      <c r="B139" s="279"/>
      <c r="C139" s="280"/>
      <c r="D139" s="259" t="s">
        <v>138</v>
      </c>
      <c r="E139" s="281" t="s">
        <v>1</v>
      </c>
      <c r="F139" s="282" t="s">
        <v>141</v>
      </c>
      <c r="G139" s="280"/>
      <c r="H139" s="283">
        <v>5.4000000000000004</v>
      </c>
      <c r="I139" s="284"/>
      <c r="J139" s="280"/>
      <c r="K139" s="280"/>
      <c r="L139" s="285"/>
      <c r="M139" s="286"/>
      <c r="N139" s="287"/>
      <c r="O139" s="287"/>
      <c r="P139" s="287"/>
      <c r="Q139" s="287"/>
      <c r="R139" s="287"/>
      <c r="S139" s="287"/>
      <c r="T139" s="28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9" t="s">
        <v>138</v>
      </c>
      <c r="AU139" s="289" t="s">
        <v>87</v>
      </c>
      <c r="AV139" s="15" t="s">
        <v>136</v>
      </c>
      <c r="AW139" s="15" t="s">
        <v>34</v>
      </c>
      <c r="AX139" s="15" t="s">
        <v>85</v>
      </c>
      <c r="AY139" s="289" t="s">
        <v>129</v>
      </c>
    </row>
    <row r="140" s="2" customFormat="1" ht="16.5" customHeight="1">
      <c r="A140" s="39"/>
      <c r="B140" s="40"/>
      <c r="C140" s="244" t="s">
        <v>87</v>
      </c>
      <c r="D140" s="244" t="s">
        <v>131</v>
      </c>
      <c r="E140" s="245" t="s">
        <v>566</v>
      </c>
      <c r="F140" s="246" t="s">
        <v>567</v>
      </c>
      <c r="G140" s="247" t="s">
        <v>244</v>
      </c>
      <c r="H140" s="248">
        <v>738</v>
      </c>
      <c r="I140" s="249"/>
      <c r="J140" s="250">
        <f>ROUND(I140*H140,2)</f>
        <v>0</v>
      </c>
      <c r="K140" s="246" t="s">
        <v>135</v>
      </c>
      <c r="L140" s="45"/>
      <c r="M140" s="251" t="s">
        <v>1</v>
      </c>
      <c r="N140" s="252" t="s">
        <v>43</v>
      </c>
      <c r="O140" s="92"/>
      <c r="P140" s="253">
        <f>O140*H140</f>
        <v>0</v>
      </c>
      <c r="Q140" s="253">
        <v>0</v>
      </c>
      <c r="R140" s="253">
        <f>Q140*H140</f>
        <v>0</v>
      </c>
      <c r="S140" s="253">
        <v>0</v>
      </c>
      <c r="T140" s="25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5" t="s">
        <v>136</v>
      </c>
      <c r="AT140" s="255" t="s">
        <v>131</v>
      </c>
      <c r="AU140" s="255" t="s">
        <v>87</v>
      </c>
      <c r="AY140" s="18" t="s">
        <v>129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8" t="s">
        <v>85</v>
      </c>
      <c r="BK140" s="256">
        <f>ROUND(I140*H140,2)</f>
        <v>0</v>
      </c>
      <c r="BL140" s="18" t="s">
        <v>136</v>
      </c>
      <c r="BM140" s="255" t="s">
        <v>568</v>
      </c>
    </row>
    <row r="141" s="13" customFormat="1">
      <c r="A141" s="13"/>
      <c r="B141" s="257"/>
      <c r="C141" s="258"/>
      <c r="D141" s="259" t="s">
        <v>138</v>
      </c>
      <c r="E141" s="260" t="s">
        <v>1</v>
      </c>
      <c r="F141" s="261" t="s">
        <v>569</v>
      </c>
      <c r="G141" s="258"/>
      <c r="H141" s="260" t="s">
        <v>1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138</v>
      </c>
      <c r="AU141" s="267" t="s">
        <v>87</v>
      </c>
      <c r="AV141" s="13" t="s">
        <v>85</v>
      </c>
      <c r="AW141" s="13" t="s">
        <v>34</v>
      </c>
      <c r="AX141" s="13" t="s">
        <v>78</v>
      </c>
      <c r="AY141" s="267" t="s">
        <v>129</v>
      </c>
    </row>
    <row r="142" s="14" customFormat="1">
      <c r="A142" s="14"/>
      <c r="B142" s="268"/>
      <c r="C142" s="269"/>
      <c r="D142" s="259" t="s">
        <v>138</v>
      </c>
      <c r="E142" s="270" t="s">
        <v>1</v>
      </c>
      <c r="F142" s="271" t="s">
        <v>570</v>
      </c>
      <c r="G142" s="269"/>
      <c r="H142" s="272">
        <v>738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8" t="s">
        <v>138</v>
      </c>
      <c r="AU142" s="278" t="s">
        <v>87</v>
      </c>
      <c r="AV142" s="14" t="s">
        <v>87</v>
      </c>
      <c r="AW142" s="14" t="s">
        <v>34</v>
      </c>
      <c r="AX142" s="14" t="s">
        <v>78</v>
      </c>
      <c r="AY142" s="278" t="s">
        <v>129</v>
      </c>
    </row>
    <row r="143" s="15" customFormat="1">
      <c r="A143" s="15"/>
      <c r="B143" s="279"/>
      <c r="C143" s="280"/>
      <c r="D143" s="259" t="s">
        <v>138</v>
      </c>
      <c r="E143" s="281" t="s">
        <v>1</v>
      </c>
      <c r="F143" s="282" t="s">
        <v>141</v>
      </c>
      <c r="G143" s="280"/>
      <c r="H143" s="283">
        <v>738</v>
      </c>
      <c r="I143" s="284"/>
      <c r="J143" s="280"/>
      <c r="K143" s="280"/>
      <c r="L143" s="285"/>
      <c r="M143" s="286"/>
      <c r="N143" s="287"/>
      <c r="O143" s="287"/>
      <c r="P143" s="287"/>
      <c r="Q143" s="287"/>
      <c r="R143" s="287"/>
      <c r="S143" s="287"/>
      <c r="T143" s="28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9" t="s">
        <v>138</v>
      </c>
      <c r="AU143" s="289" t="s">
        <v>87</v>
      </c>
      <c r="AV143" s="15" t="s">
        <v>136</v>
      </c>
      <c r="AW143" s="15" t="s">
        <v>34</v>
      </c>
      <c r="AX143" s="15" t="s">
        <v>85</v>
      </c>
      <c r="AY143" s="289" t="s">
        <v>129</v>
      </c>
    </row>
    <row r="144" s="2" customFormat="1" ht="16.5" customHeight="1">
      <c r="A144" s="39"/>
      <c r="B144" s="40"/>
      <c r="C144" s="244" t="s">
        <v>147</v>
      </c>
      <c r="D144" s="244" t="s">
        <v>131</v>
      </c>
      <c r="E144" s="245" t="s">
        <v>571</v>
      </c>
      <c r="F144" s="246" t="s">
        <v>572</v>
      </c>
      <c r="G144" s="247" t="s">
        <v>244</v>
      </c>
      <c r="H144" s="248">
        <v>73.799999999999997</v>
      </c>
      <c r="I144" s="249"/>
      <c r="J144" s="250">
        <f>ROUND(I144*H144,2)</f>
        <v>0</v>
      </c>
      <c r="K144" s="246" t="s">
        <v>135</v>
      </c>
      <c r="L144" s="45"/>
      <c r="M144" s="251" t="s">
        <v>1</v>
      </c>
      <c r="N144" s="252" t="s">
        <v>43</v>
      </c>
      <c r="O144" s="92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5" t="s">
        <v>136</v>
      </c>
      <c r="AT144" s="255" t="s">
        <v>131</v>
      </c>
      <c r="AU144" s="255" t="s">
        <v>87</v>
      </c>
      <c r="AY144" s="18" t="s">
        <v>129</v>
      </c>
      <c r="BE144" s="256">
        <f>IF(N144="základní",J144,0)</f>
        <v>0</v>
      </c>
      <c r="BF144" s="256">
        <f>IF(N144="snížená",J144,0)</f>
        <v>0</v>
      </c>
      <c r="BG144" s="256">
        <f>IF(N144="zákl. přenesená",J144,0)</f>
        <v>0</v>
      </c>
      <c r="BH144" s="256">
        <f>IF(N144="sníž. přenesená",J144,0)</f>
        <v>0</v>
      </c>
      <c r="BI144" s="256">
        <f>IF(N144="nulová",J144,0)</f>
        <v>0</v>
      </c>
      <c r="BJ144" s="18" t="s">
        <v>85</v>
      </c>
      <c r="BK144" s="256">
        <f>ROUND(I144*H144,2)</f>
        <v>0</v>
      </c>
      <c r="BL144" s="18" t="s">
        <v>136</v>
      </c>
      <c r="BM144" s="255" t="s">
        <v>573</v>
      </c>
    </row>
    <row r="145" s="13" customFormat="1">
      <c r="A145" s="13"/>
      <c r="B145" s="257"/>
      <c r="C145" s="258"/>
      <c r="D145" s="259" t="s">
        <v>138</v>
      </c>
      <c r="E145" s="260" t="s">
        <v>1</v>
      </c>
      <c r="F145" s="261" t="s">
        <v>574</v>
      </c>
      <c r="G145" s="258"/>
      <c r="H145" s="260" t="s">
        <v>1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7" t="s">
        <v>138</v>
      </c>
      <c r="AU145" s="267" t="s">
        <v>87</v>
      </c>
      <c r="AV145" s="13" t="s">
        <v>85</v>
      </c>
      <c r="AW145" s="13" t="s">
        <v>34</v>
      </c>
      <c r="AX145" s="13" t="s">
        <v>78</v>
      </c>
      <c r="AY145" s="267" t="s">
        <v>129</v>
      </c>
    </row>
    <row r="146" s="14" customFormat="1">
      <c r="A146" s="14"/>
      <c r="B146" s="268"/>
      <c r="C146" s="269"/>
      <c r="D146" s="259" t="s">
        <v>138</v>
      </c>
      <c r="E146" s="270" t="s">
        <v>1</v>
      </c>
      <c r="F146" s="271" t="s">
        <v>575</v>
      </c>
      <c r="G146" s="269"/>
      <c r="H146" s="272">
        <v>73.799999999999997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8" t="s">
        <v>138</v>
      </c>
      <c r="AU146" s="278" t="s">
        <v>87</v>
      </c>
      <c r="AV146" s="14" t="s">
        <v>87</v>
      </c>
      <c r="AW146" s="14" t="s">
        <v>34</v>
      </c>
      <c r="AX146" s="14" t="s">
        <v>78</v>
      </c>
      <c r="AY146" s="278" t="s">
        <v>129</v>
      </c>
    </row>
    <row r="147" s="15" customFormat="1">
      <c r="A147" s="15"/>
      <c r="B147" s="279"/>
      <c r="C147" s="280"/>
      <c r="D147" s="259" t="s">
        <v>138</v>
      </c>
      <c r="E147" s="281" t="s">
        <v>1</v>
      </c>
      <c r="F147" s="282" t="s">
        <v>141</v>
      </c>
      <c r="G147" s="280"/>
      <c r="H147" s="283">
        <v>73.799999999999997</v>
      </c>
      <c r="I147" s="284"/>
      <c r="J147" s="280"/>
      <c r="K147" s="280"/>
      <c r="L147" s="285"/>
      <c r="M147" s="286"/>
      <c r="N147" s="287"/>
      <c r="O147" s="287"/>
      <c r="P147" s="287"/>
      <c r="Q147" s="287"/>
      <c r="R147" s="287"/>
      <c r="S147" s="287"/>
      <c r="T147" s="28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9" t="s">
        <v>138</v>
      </c>
      <c r="AU147" s="289" t="s">
        <v>87</v>
      </c>
      <c r="AV147" s="15" t="s">
        <v>136</v>
      </c>
      <c r="AW147" s="15" t="s">
        <v>34</v>
      </c>
      <c r="AX147" s="15" t="s">
        <v>85</v>
      </c>
      <c r="AY147" s="289" t="s">
        <v>129</v>
      </c>
    </row>
    <row r="148" s="2" customFormat="1" ht="16.5" customHeight="1">
      <c r="A148" s="39"/>
      <c r="B148" s="40"/>
      <c r="C148" s="244" t="s">
        <v>136</v>
      </c>
      <c r="D148" s="244" t="s">
        <v>131</v>
      </c>
      <c r="E148" s="245" t="s">
        <v>249</v>
      </c>
      <c r="F148" s="246" t="s">
        <v>250</v>
      </c>
      <c r="G148" s="247" t="s">
        <v>244</v>
      </c>
      <c r="H148" s="248">
        <v>73.799999999999997</v>
      </c>
      <c r="I148" s="249"/>
      <c r="J148" s="250">
        <f>ROUND(I148*H148,2)</f>
        <v>0</v>
      </c>
      <c r="K148" s="246" t="s">
        <v>135</v>
      </c>
      <c r="L148" s="45"/>
      <c r="M148" s="251" t="s">
        <v>1</v>
      </c>
      <c r="N148" s="252" t="s">
        <v>43</v>
      </c>
      <c r="O148" s="92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5" t="s">
        <v>136</v>
      </c>
      <c r="AT148" s="255" t="s">
        <v>131</v>
      </c>
      <c r="AU148" s="255" t="s">
        <v>87</v>
      </c>
      <c r="AY148" s="18" t="s">
        <v>129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8" t="s">
        <v>85</v>
      </c>
      <c r="BK148" s="256">
        <f>ROUND(I148*H148,2)</f>
        <v>0</v>
      </c>
      <c r="BL148" s="18" t="s">
        <v>136</v>
      </c>
      <c r="BM148" s="255" t="s">
        <v>576</v>
      </c>
    </row>
    <row r="149" s="13" customFormat="1">
      <c r="A149" s="13"/>
      <c r="B149" s="257"/>
      <c r="C149" s="258"/>
      <c r="D149" s="259" t="s">
        <v>138</v>
      </c>
      <c r="E149" s="260" t="s">
        <v>1</v>
      </c>
      <c r="F149" s="261" t="s">
        <v>577</v>
      </c>
      <c r="G149" s="258"/>
      <c r="H149" s="260" t="s">
        <v>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138</v>
      </c>
      <c r="AU149" s="267" t="s">
        <v>87</v>
      </c>
      <c r="AV149" s="13" t="s">
        <v>85</v>
      </c>
      <c r="AW149" s="13" t="s">
        <v>34</v>
      </c>
      <c r="AX149" s="13" t="s">
        <v>78</v>
      </c>
      <c r="AY149" s="267" t="s">
        <v>129</v>
      </c>
    </row>
    <row r="150" s="14" customFormat="1">
      <c r="A150" s="14"/>
      <c r="B150" s="268"/>
      <c r="C150" s="269"/>
      <c r="D150" s="259" t="s">
        <v>138</v>
      </c>
      <c r="E150" s="270" t="s">
        <v>1</v>
      </c>
      <c r="F150" s="271" t="s">
        <v>575</v>
      </c>
      <c r="G150" s="269"/>
      <c r="H150" s="272">
        <v>73.799999999999997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138</v>
      </c>
      <c r="AU150" s="278" t="s">
        <v>87</v>
      </c>
      <c r="AV150" s="14" t="s">
        <v>87</v>
      </c>
      <c r="AW150" s="14" t="s">
        <v>34</v>
      </c>
      <c r="AX150" s="14" t="s">
        <v>78</v>
      </c>
      <c r="AY150" s="278" t="s">
        <v>129</v>
      </c>
    </row>
    <row r="151" s="15" customFormat="1">
      <c r="A151" s="15"/>
      <c r="B151" s="279"/>
      <c r="C151" s="280"/>
      <c r="D151" s="259" t="s">
        <v>138</v>
      </c>
      <c r="E151" s="281" t="s">
        <v>1</v>
      </c>
      <c r="F151" s="282" t="s">
        <v>141</v>
      </c>
      <c r="G151" s="280"/>
      <c r="H151" s="283">
        <v>73.799999999999997</v>
      </c>
      <c r="I151" s="284"/>
      <c r="J151" s="280"/>
      <c r="K151" s="280"/>
      <c r="L151" s="285"/>
      <c r="M151" s="286"/>
      <c r="N151" s="287"/>
      <c r="O151" s="287"/>
      <c r="P151" s="287"/>
      <c r="Q151" s="287"/>
      <c r="R151" s="287"/>
      <c r="S151" s="287"/>
      <c r="T151" s="28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9" t="s">
        <v>138</v>
      </c>
      <c r="AU151" s="289" t="s">
        <v>87</v>
      </c>
      <c r="AV151" s="15" t="s">
        <v>136</v>
      </c>
      <c r="AW151" s="15" t="s">
        <v>34</v>
      </c>
      <c r="AX151" s="15" t="s">
        <v>85</v>
      </c>
      <c r="AY151" s="289" t="s">
        <v>129</v>
      </c>
    </row>
    <row r="152" s="2" customFormat="1" ht="16.5" customHeight="1">
      <c r="A152" s="39"/>
      <c r="B152" s="40"/>
      <c r="C152" s="244" t="s">
        <v>156</v>
      </c>
      <c r="D152" s="244" t="s">
        <v>131</v>
      </c>
      <c r="E152" s="245" t="s">
        <v>249</v>
      </c>
      <c r="F152" s="246" t="s">
        <v>250</v>
      </c>
      <c r="G152" s="247" t="s">
        <v>244</v>
      </c>
      <c r="H152" s="248">
        <v>4</v>
      </c>
      <c r="I152" s="249"/>
      <c r="J152" s="250">
        <f>ROUND(I152*H152,2)</f>
        <v>0</v>
      </c>
      <c r="K152" s="246" t="s">
        <v>135</v>
      </c>
      <c r="L152" s="45"/>
      <c r="M152" s="251" t="s">
        <v>1</v>
      </c>
      <c r="N152" s="252" t="s">
        <v>43</v>
      </c>
      <c r="O152" s="92"/>
      <c r="P152" s="253">
        <f>O152*H152</f>
        <v>0</v>
      </c>
      <c r="Q152" s="253">
        <v>0</v>
      </c>
      <c r="R152" s="253">
        <f>Q152*H152</f>
        <v>0</v>
      </c>
      <c r="S152" s="253">
        <v>0</v>
      </c>
      <c r="T152" s="25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5" t="s">
        <v>136</v>
      </c>
      <c r="AT152" s="255" t="s">
        <v>131</v>
      </c>
      <c r="AU152" s="255" t="s">
        <v>87</v>
      </c>
      <c r="AY152" s="18" t="s">
        <v>129</v>
      </c>
      <c r="BE152" s="256">
        <f>IF(N152="základní",J152,0)</f>
        <v>0</v>
      </c>
      <c r="BF152" s="256">
        <f>IF(N152="snížená",J152,0)</f>
        <v>0</v>
      </c>
      <c r="BG152" s="256">
        <f>IF(N152="zákl. přenesená",J152,0)</f>
        <v>0</v>
      </c>
      <c r="BH152" s="256">
        <f>IF(N152="sníž. přenesená",J152,0)</f>
        <v>0</v>
      </c>
      <c r="BI152" s="256">
        <f>IF(N152="nulová",J152,0)</f>
        <v>0</v>
      </c>
      <c r="BJ152" s="18" t="s">
        <v>85</v>
      </c>
      <c r="BK152" s="256">
        <f>ROUND(I152*H152,2)</f>
        <v>0</v>
      </c>
      <c r="BL152" s="18" t="s">
        <v>136</v>
      </c>
      <c r="BM152" s="255" t="s">
        <v>578</v>
      </c>
    </row>
    <row r="153" s="13" customFormat="1">
      <c r="A153" s="13"/>
      <c r="B153" s="257"/>
      <c r="C153" s="258"/>
      <c r="D153" s="259" t="s">
        <v>138</v>
      </c>
      <c r="E153" s="260" t="s">
        <v>1</v>
      </c>
      <c r="F153" s="261" t="s">
        <v>579</v>
      </c>
      <c r="G153" s="258"/>
      <c r="H153" s="260" t="s">
        <v>1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7" t="s">
        <v>138</v>
      </c>
      <c r="AU153" s="267" t="s">
        <v>87</v>
      </c>
      <c r="AV153" s="13" t="s">
        <v>85</v>
      </c>
      <c r="AW153" s="13" t="s">
        <v>34</v>
      </c>
      <c r="AX153" s="13" t="s">
        <v>78</v>
      </c>
      <c r="AY153" s="267" t="s">
        <v>129</v>
      </c>
    </row>
    <row r="154" s="14" customFormat="1">
      <c r="A154" s="14"/>
      <c r="B154" s="268"/>
      <c r="C154" s="269"/>
      <c r="D154" s="259" t="s">
        <v>138</v>
      </c>
      <c r="E154" s="270" t="s">
        <v>1</v>
      </c>
      <c r="F154" s="271" t="s">
        <v>136</v>
      </c>
      <c r="G154" s="269"/>
      <c r="H154" s="272">
        <v>4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8" t="s">
        <v>138</v>
      </c>
      <c r="AU154" s="278" t="s">
        <v>87</v>
      </c>
      <c r="AV154" s="14" t="s">
        <v>87</v>
      </c>
      <c r="AW154" s="14" t="s">
        <v>34</v>
      </c>
      <c r="AX154" s="14" t="s">
        <v>78</v>
      </c>
      <c r="AY154" s="278" t="s">
        <v>129</v>
      </c>
    </row>
    <row r="155" s="15" customFormat="1">
      <c r="A155" s="15"/>
      <c r="B155" s="279"/>
      <c r="C155" s="280"/>
      <c r="D155" s="259" t="s">
        <v>138</v>
      </c>
      <c r="E155" s="281" t="s">
        <v>1</v>
      </c>
      <c r="F155" s="282" t="s">
        <v>141</v>
      </c>
      <c r="G155" s="280"/>
      <c r="H155" s="283">
        <v>4</v>
      </c>
      <c r="I155" s="284"/>
      <c r="J155" s="280"/>
      <c r="K155" s="280"/>
      <c r="L155" s="285"/>
      <c r="M155" s="286"/>
      <c r="N155" s="287"/>
      <c r="O155" s="287"/>
      <c r="P155" s="287"/>
      <c r="Q155" s="287"/>
      <c r="R155" s="287"/>
      <c r="S155" s="287"/>
      <c r="T155" s="28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9" t="s">
        <v>138</v>
      </c>
      <c r="AU155" s="289" t="s">
        <v>87</v>
      </c>
      <c r="AV155" s="15" t="s">
        <v>136</v>
      </c>
      <c r="AW155" s="15" t="s">
        <v>34</v>
      </c>
      <c r="AX155" s="15" t="s">
        <v>85</v>
      </c>
      <c r="AY155" s="289" t="s">
        <v>129</v>
      </c>
    </row>
    <row r="156" s="2" customFormat="1" ht="16.5" customHeight="1">
      <c r="A156" s="39"/>
      <c r="B156" s="40"/>
      <c r="C156" s="244" t="s">
        <v>160</v>
      </c>
      <c r="D156" s="244" t="s">
        <v>131</v>
      </c>
      <c r="E156" s="245" t="s">
        <v>249</v>
      </c>
      <c r="F156" s="246" t="s">
        <v>250</v>
      </c>
      <c r="G156" s="247" t="s">
        <v>244</v>
      </c>
      <c r="H156" s="248">
        <v>1.1759999999999999</v>
      </c>
      <c r="I156" s="249"/>
      <c r="J156" s="250">
        <f>ROUND(I156*H156,2)</f>
        <v>0</v>
      </c>
      <c r="K156" s="246" t="s">
        <v>135</v>
      </c>
      <c r="L156" s="45"/>
      <c r="M156" s="251" t="s">
        <v>1</v>
      </c>
      <c r="N156" s="252" t="s">
        <v>43</v>
      </c>
      <c r="O156" s="92"/>
      <c r="P156" s="253">
        <f>O156*H156</f>
        <v>0</v>
      </c>
      <c r="Q156" s="253">
        <v>0</v>
      </c>
      <c r="R156" s="253">
        <f>Q156*H156</f>
        <v>0</v>
      </c>
      <c r="S156" s="253">
        <v>0</v>
      </c>
      <c r="T156" s="25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5" t="s">
        <v>136</v>
      </c>
      <c r="AT156" s="255" t="s">
        <v>131</v>
      </c>
      <c r="AU156" s="255" t="s">
        <v>87</v>
      </c>
      <c r="AY156" s="18" t="s">
        <v>129</v>
      </c>
      <c r="BE156" s="256">
        <f>IF(N156="základní",J156,0)</f>
        <v>0</v>
      </c>
      <c r="BF156" s="256">
        <f>IF(N156="snížená",J156,0)</f>
        <v>0</v>
      </c>
      <c r="BG156" s="256">
        <f>IF(N156="zákl. přenesená",J156,0)</f>
        <v>0</v>
      </c>
      <c r="BH156" s="256">
        <f>IF(N156="sníž. přenesená",J156,0)</f>
        <v>0</v>
      </c>
      <c r="BI156" s="256">
        <f>IF(N156="nulová",J156,0)</f>
        <v>0</v>
      </c>
      <c r="BJ156" s="18" t="s">
        <v>85</v>
      </c>
      <c r="BK156" s="256">
        <f>ROUND(I156*H156,2)</f>
        <v>0</v>
      </c>
      <c r="BL156" s="18" t="s">
        <v>136</v>
      </c>
      <c r="BM156" s="255" t="s">
        <v>580</v>
      </c>
    </row>
    <row r="157" s="13" customFormat="1">
      <c r="A157" s="13"/>
      <c r="B157" s="257"/>
      <c r="C157" s="258"/>
      <c r="D157" s="259" t="s">
        <v>138</v>
      </c>
      <c r="E157" s="260" t="s">
        <v>1</v>
      </c>
      <c r="F157" s="261" t="s">
        <v>581</v>
      </c>
      <c r="G157" s="258"/>
      <c r="H157" s="260" t="s">
        <v>1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7" t="s">
        <v>138</v>
      </c>
      <c r="AU157" s="267" t="s">
        <v>87</v>
      </c>
      <c r="AV157" s="13" t="s">
        <v>85</v>
      </c>
      <c r="AW157" s="13" t="s">
        <v>34</v>
      </c>
      <c r="AX157" s="13" t="s">
        <v>78</v>
      </c>
      <c r="AY157" s="267" t="s">
        <v>129</v>
      </c>
    </row>
    <row r="158" s="14" customFormat="1">
      <c r="A158" s="14"/>
      <c r="B158" s="268"/>
      <c r="C158" s="269"/>
      <c r="D158" s="259" t="s">
        <v>138</v>
      </c>
      <c r="E158" s="270" t="s">
        <v>1</v>
      </c>
      <c r="F158" s="271" t="s">
        <v>582</v>
      </c>
      <c r="G158" s="269"/>
      <c r="H158" s="272">
        <v>1.1759999999999999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8" t="s">
        <v>138</v>
      </c>
      <c r="AU158" s="278" t="s">
        <v>87</v>
      </c>
      <c r="AV158" s="14" t="s">
        <v>87</v>
      </c>
      <c r="AW158" s="14" t="s">
        <v>34</v>
      </c>
      <c r="AX158" s="14" t="s">
        <v>78</v>
      </c>
      <c r="AY158" s="278" t="s">
        <v>129</v>
      </c>
    </row>
    <row r="159" s="15" customFormat="1">
      <c r="A159" s="15"/>
      <c r="B159" s="279"/>
      <c r="C159" s="280"/>
      <c r="D159" s="259" t="s">
        <v>138</v>
      </c>
      <c r="E159" s="281" t="s">
        <v>1</v>
      </c>
      <c r="F159" s="282" t="s">
        <v>141</v>
      </c>
      <c r="G159" s="280"/>
      <c r="H159" s="283">
        <v>1.1759999999999999</v>
      </c>
      <c r="I159" s="284"/>
      <c r="J159" s="280"/>
      <c r="K159" s="280"/>
      <c r="L159" s="285"/>
      <c r="M159" s="286"/>
      <c r="N159" s="287"/>
      <c r="O159" s="287"/>
      <c r="P159" s="287"/>
      <c r="Q159" s="287"/>
      <c r="R159" s="287"/>
      <c r="S159" s="287"/>
      <c r="T159" s="28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9" t="s">
        <v>138</v>
      </c>
      <c r="AU159" s="289" t="s">
        <v>87</v>
      </c>
      <c r="AV159" s="15" t="s">
        <v>136</v>
      </c>
      <c r="AW159" s="15" t="s">
        <v>34</v>
      </c>
      <c r="AX159" s="15" t="s">
        <v>85</v>
      </c>
      <c r="AY159" s="289" t="s">
        <v>129</v>
      </c>
    </row>
    <row r="160" s="2" customFormat="1" ht="16.5" customHeight="1">
      <c r="A160" s="39"/>
      <c r="B160" s="40"/>
      <c r="C160" s="244" t="s">
        <v>166</v>
      </c>
      <c r="D160" s="244" t="s">
        <v>131</v>
      </c>
      <c r="E160" s="245" t="s">
        <v>259</v>
      </c>
      <c r="F160" s="246" t="s">
        <v>260</v>
      </c>
      <c r="G160" s="247" t="s">
        <v>244</v>
      </c>
      <c r="H160" s="248">
        <v>4</v>
      </c>
      <c r="I160" s="249"/>
      <c r="J160" s="250">
        <f>ROUND(I160*H160,2)</f>
        <v>0</v>
      </c>
      <c r="K160" s="246" t="s">
        <v>135</v>
      </c>
      <c r="L160" s="45"/>
      <c r="M160" s="251" t="s">
        <v>1</v>
      </c>
      <c r="N160" s="252" t="s">
        <v>43</v>
      </c>
      <c r="O160" s="92"/>
      <c r="P160" s="253">
        <f>O160*H160</f>
        <v>0</v>
      </c>
      <c r="Q160" s="253">
        <v>0</v>
      </c>
      <c r="R160" s="253">
        <f>Q160*H160</f>
        <v>0</v>
      </c>
      <c r="S160" s="253">
        <v>0</v>
      </c>
      <c r="T160" s="25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5" t="s">
        <v>136</v>
      </c>
      <c r="AT160" s="255" t="s">
        <v>131</v>
      </c>
      <c r="AU160" s="255" t="s">
        <v>87</v>
      </c>
      <c r="AY160" s="18" t="s">
        <v>129</v>
      </c>
      <c r="BE160" s="256">
        <f>IF(N160="základní",J160,0)</f>
        <v>0</v>
      </c>
      <c r="BF160" s="256">
        <f>IF(N160="snížená",J160,0)</f>
        <v>0</v>
      </c>
      <c r="BG160" s="256">
        <f>IF(N160="zákl. přenesená",J160,0)</f>
        <v>0</v>
      </c>
      <c r="BH160" s="256">
        <f>IF(N160="sníž. přenesená",J160,0)</f>
        <v>0</v>
      </c>
      <c r="BI160" s="256">
        <f>IF(N160="nulová",J160,0)</f>
        <v>0</v>
      </c>
      <c r="BJ160" s="18" t="s">
        <v>85</v>
      </c>
      <c r="BK160" s="256">
        <f>ROUND(I160*H160,2)</f>
        <v>0</v>
      </c>
      <c r="BL160" s="18" t="s">
        <v>136</v>
      </c>
      <c r="BM160" s="255" t="s">
        <v>583</v>
      </c>
    </row>
    <row r="161" s="13" customFormat="1">
      <c r="A161" s="13"/>
      <c r="B161" s="257"/>
      <c r="C161" s="258"/>
      <c r="D161" s="259" t="s">
        <v>138</v>
      </c>
      <c r="E161" s="260" t="s">
        <v>1</v>
      </c>
      <c r="F161" s="261" t="s">
        <v>579</v>
      </c>
      <c r="G161" s="258"/>
      <c r="H161" s="260" t="s">
        <v>1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7" t="s">
        <v>138</v>
      </c>
      <c r="AU161" s="267" t="s">
        <v>87</v>
      </c>
      <c r="AV161" s="13" t="s">
        <v>85</v>
      </c>
      <c r="AW161" s="13" t="s">
        <v>34</v>
      </c>
      <c r="AX161" s="13" t="s">
        <v>78</v>
      </c>
      <c r="AY161" s="267" t="s">
        <v>129</v>
      </c>
    </row>
    <row r="162" s="14" customFormat="1">
      <c r="A162" s="14"/>
      <c r="B162" s="268"/>
      <c r="C162" s="269"/>
      <c r="D162" s="259" t="s">
        <v>138</v>
      </c>
      <c r="E162" s="270" t="s">
        <v>1</v>
      </c>
      <c r="F162" s="271" t="s">
        <v>136</v>
      </c>
      <c r="G162" s="269"/>
      <c r="H162" s="272">
        <v>4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8" t="s">
        <v>138</v>
      </c>
      <c r="AU162" s="278" t="s">
        <v>87</v>
      </c>
      <c r="AV162" s="14" t="s">
        <v>87</v>
      </c>
      <c r="AW162" s="14" t="s">
        <v>34</v>
      </c>
      <c r="AX162" s="14" t="s">
        <v>78</v>
      </c>
      <c r="AY162" s="278" t="s">
        <v>129</v>
      </c>
    </row>
    <row r="163" s="15" customFormat="1">
      <c r="A163" s="15"/>
      <c r="B163" s="279"/>
      <c r="C163" s="280"/>
      <c r="D163" s="259" t="s">
        <v>138</v>
      </c>
      <c r="E163" s="281" t="s">
        <v>1</v>
      </c>
      <c r="F163" s="282" t="s">
        <v>141</v>
      </c>
      <c r="G163" s="280"/>
      <c r="H163" s="283">
        <v>4</v>
      </c>
      <c r="I163" s="284"/>
      <c r="J163" s="280"/>
      <c r="K163" s="280"/>
      <c r="L163" s="285"/>
      <c r="M163" s="286"/>
      <c r="N163" s="287"/>
      <c r="O163" s="287"/>
      <c r="P163" s="287"/>
      <c r="Q163" s="287"/>
      <c r="R163" s="287"/>
      <c r="S163" s="287"/>
      <c r="T163" s="28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9" t="s">
        <v>138</v>
      </c>
      <c r="AU163" s="289" t="s">
        <v>87</v>
      </c>
      <c r="AV163" s="15" t="s">
        <v>136</v>
      </c>
      <c r="AW163" s="15" t="s">
        <v>34</v>
      </c>
      <c r="AX163" s="15" t="s">
        <v>85</v>
      </c>
      <c r="AY163" s="289" t="s">
        <v>129</v>
      </c>
    </row>
    <row r="164" s="2" customFormat="1" ht="16.5" customHeight="1">
      <c r="A164" s="39"/>
      <c r="B164" s="40"/>
      <c r="C164" s="244" t="s">
        <v>172</v>
      </c>
      <c r="D164" s="244" t="s">
        <v>131</v>
      </c>
      <c r="E164" s="245" t="s">
        <v>259</v>
      </c>
      <c r="F164" s="246" t="s">
        <v>260</v>
      </c>
      <c r="G164" s="247" t="s">
        <v>244</v>
      </c>
      <c r="H164" s="248">
        <v>11.76</v>
      </c>
      <c r="I164" s="249"/>
      <c r="J164" s="250">
        <f>ROUND(I164*H164,2)</f>
        <v>0</v>
      </c>
      <c r="K164" s="246" t="s">
        <v>135</v>
      </c>
      <c r="L164" s="45"/>
      <c r="M164" s="251" t="s">
        <v>1</v>
      </c>
      <c r="N164" s="252" t="s">
        <v>43</v>
      </c>
      <c r="O164" s="92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5" t="s">
        <v>136</v>
      </c>
      <c r="AT164" s="255" t="s">
        <v>131</v>
      </c>
      <c r="AU164" s="255" t="s">
        <v>87</v>
      </c>
      <c r="AY164" s="18" t="s">
        <v>129</v>
      </c>
      <c r="BE164" s="256">
        <f>IF(N164="základní",J164,0)</f>
        <v>0</v>
      </c>
      <c r="BF164" s="256">
        <f>IF(N164="snížená",J164,0)</f>
        <v>0</v>
      </c>
      <c r="BG164" s="256">
        <f>IF(N164="zákl. přenesená",J164,0)</f>
        <v>0</v>
      </c>
      <c r="BH164" s="256">
        <f>IF(N164="sníž. přenesená",J164,0)</f>
        <v>0</v>
      </c>
      <c r="BI164" s="256">
        <f>IF(N164="nulová",J164,0)</f>
        <v>0</v>
      </c>
      <c r="BJ164" s="18" t="s">
        <v>85</v>
      </c>
      <c r="BK164" s="256">
        <f>ROUND(I164*H164,2)</f>
        <v>0</v>
      </c>
      <c r="BL164" s="18" t="s">
        <v>136</v>
      </c>
      <c r="BM164" s="255" t="s">
        <v>584</v>
      </c>
    </row>
    <row r="165" s="13" customFormat="1">
      <c r="A165" s="13"/>
      <c r="B165" s="257"/>
      <c r="C165" s="258"/>
      <c r="D165" s="259" t="s">
        <v>138</v>
      </c>
      <c r="E165" s="260" t="s">
        <v>1</v>
      </c>
      <c r="F165" s="261" t="s">
        <v>585</v>
      </c>
      <c r="G165" s="258"/>
      <c r="H165" s="260" t="s">
        <v>1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7" t="s">
        <v>138</v>
      </c>
      <c r="AU165" s="267" t="s">
        <v>87</v>
      </c>
      <c r="AV165" s="13" t="s">
        <v>85</v>
      </c>
      <c r="AW165" s="13" t="s">
        <v>34</v>
      </c>
      <c r="AX165" s="13" t="s">
        <v>78</v>
      </c>
      <c r="AY165" s="267" t="s">
        <v>129</v>
      </c>
    </row>
    <row r="166" s="14" customFormat="1">
      <c r="A166" s="14"/>
      <c r="B166" s="268"/>
      <c r="C166" s="269"/>
      <c r="D166" s="259" t="s">
        <v>138</v>
      </c>
      <c r="E166" s="270" t="s">
        <v>1</v>
      </c>
      <c r="F166" s="271" t="s">
        <v>586</v>
      </c>
      <c r="G166" s="269"/>
      <c r="H166" s="272">
        <v>11.76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8" t="s">
        <v>138</v>
      </c>
      <c r="AU166" s="278" t="s">
        <v>87</v>
      </c>
      <c r="AV166" s="14" t="s">
        <v>87</v>
      </c>
      <c r="AW166" s="14" t="s">
        <v>34</v>
      </c>
      <c r="AX166" s="14" t="s">
        <v>78</v>
      </c>
      <c r="AY166" s="278" t="s">
        <v>129</v>
      </c>
    </row>
    <row r="167" s="15" customFormat="1">
      <c r="A167" s="15"/>
      <c r="B167" s="279"/>
      <c r="C167" s="280"/>
      <c r="D167" s="259" t="s">
        <v>138</v>
      </c>
      <c r="E167" s="281" t="s">
        <v>1</v>
      </c>
      <c r="F167" s="282" t="s">
        <v>141</v>
      </c>
      <c r="G167" s="280"/>
      <c r="H167" s="283">
        <v>11.76</v>
      </c>
      <c r="I167" s="284"/>
      <c r="J167" s="280"/>
      <c r="K167" s="280"/>
      <c r="L167" s="285"/>
      <c r="M167" s="286"/>
      <c r="N167" s="287"/>
      <c r="O167" s="287"/>
      <c r="P167" s="287"/>
      <c r="Q167" s="287"/>
      <c r="R167" s="287"/>
      <c r="S167" s="287"/>
      <c r="T167" s="28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9" t="s">
        <v>138</v>
      </c>
      <c r="AU167" s="289" t="s">
        <v>87</v>
      </c>
      <c r="AV167" s="15" t="s">
        <v>136</v>
      </c>
      <c r="AW167" s="15" t="s">
        <v>34</v>
      </c>
      <c r="AX167" s="15" t="s">
        <v>85</v>
      </c>
      <c r="AY167" s="289" t="s">
        <v>129</v>
      </c>
    </row>
    <row r="168" s="2" customFormat="1" ht="16.5" customHeight="1">
      <c r="A168" s="39"/>
      <c r="B168" s="40"/>
      <c r="C168" s="244" t="s">
        <v>159</v>
      </c>
      <c r="D168" s="244" t="s">
        <v>131</v>
      </c>
      <c r="E168" s="245" t="s">
        <v>268</v>
      </c>
      <c r="F168" s="246" t="s">
        <v>269</v>
      </c>
      <c r="G168" s="247" t="s">
        <v>244</v>
      </c>
      <c r="H168" s="248">
        <v>1.1759999999999999</v>
      </c>
      <c r="I168" s="249"/>
      <c r="J168" s="250">
        <f>ROUND(I168*H168,2)</f>
        <v>0</v>
      </c>
      <c r="K168" s="246" t="s">
        <v>135</v>
      </c>
      <c r="L168" s="45"/>
      <c r="M168" s="251" t="s">
        <v>1</v>
      </c>
      <c r="N168" s="252" t="s">
        <v>43</v>
      </c>
      <c r="O168" s="92"/>
      <c r="P168" s="253">
        <f>O168*H168</f>
        <v>0</v>
      </c>
      <c r="Q168" s="253">
        <v>0</v>
      </c>
      <c r="R168" s="253">
        <f>Q168*H168</f>
        <v>0</v>
      </c>
      <c r="S168" s="253">
        <v>0</v>
      </c>
      <c r="T168" s="25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5" t="s">
        <v>136</v>
      </c>
      <c r="AT168" s="255" t="s">
        <v>131</v>
      </c>
      <c r="AU168" s="255" t="s">
        <v>87</v>
      </c>
      <c r="AY168" s="18" t="s">
        <v>129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8" t="s">
        <v>85</v>
      </c>
      <c r="BK168" s="256">
        <f>ROUND(I168*H168,2)</f>
        <v>0</v>
      </c>
      <c r="BL168" s="18" t="s">
        <v>136</v>
      </c>
      <c r="BM168" s="255" t="s">
        <v>587</v>
      </c>
    </row>
    <row r="169" s="13" customFormat="1">
      <c r="A169" s="13"/>
      <c r="B169" s="257"/>
      <c r="C169" s="258"/>
      <c r="D169" s="259" t="s">
        <v>138</v>
      </c>
      <c r="E169" s="260" t="s">
        <v>1</v>
      </c>
      <c r="F169" s="261" t="s">
        <v>588</v>
      </c>
      <c r="G169" s="258"/>
      <c r="H169" s="260" t="s">
        <v>1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7" t="s">
        <v>138</v>
      </c>
      <c r="AU169" s="267" t="s">
        <v>87</v>
      </c>
      <c r="AV169" s="13" t="s">
        <v>85</v>
      </c>
      <c r="AW169" s="13" t="s">
        <v>34</v>
      </c>
      <c r="AX169" s="13" t="s">
        <v>78</v>
      </c>
      <c r="AY169" s="267" t="s">
        <v>129</v>
      </c>
    </row>
    <row r="170" s="14" customFormat="1">
      <c r="A170" s="14"/>
      <c r="B170" s="268"/>
      <c r="C170" s="269"/>
      <c r="D170" s="259" t="s">
        <v>138</v>
      </c>
      <c r="E170" s="270" t="s">
        <v>1</v>
      </c>
      <c r="F170" s="271" t="s">
        <v>582</v>
      </c>
      <c r="G170" s="269"/>
      <c r="H170" s="272">
        <v>1.1759999999999999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8" t="s">
        <v>138</v>
      </c>
      <c r="AU170" s="278" t="s">
        <v>87</v>
      </c>
      <c r="AV170" s="14" t="s">
        <v>87</v>
      </c>
      <c r="AW170" s="14" t="s">
        <v>34</v>
      </c>
      <c r="AX170" s="14" t="s">
        <v>78</v>
      </c>
      <c r="AY170" s="278" t="s">
        <v>129</v>
      </c>
    </row>
    <row r="171" s="15" customFormat="1">
      <c r="A171" s="15"/>
      <c r="B171" s="279"/>
      <c r="C171" s="280"/>
      <c r="D171" s="259" t="s">
        <v>138</v>
      </c>
      <c r="E171" s="281" t="s">
        <v>1</v>
      </c>
      <c r="F171" s="282" t="s">
        <v>141</v>
      </c>
      <c r="G171" s="280"/>
      <c r="H171" s="283">
        <v>1.1759999999999999</v>
      </c>
      <c r="I171" s="284"/>
      <c r="J171" s="280"/>
      <c r="K171" s="280"/>
      <c r="L171" s="285"/>
      <c r="M171" s="286"/>
      <c r="N171" s="287"/>
      <c r="O171" s="287"/>
      <c r="P171" s="287"/>
      <c r="Q171" s="287"/>
      <c r="R171" s="287"/>
      <c r="S171" s="287"/>
      <c r="T171" s="28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9" t="s">
        <v>138</v>
      </c>
      <c r="AU171" s="289" t="s">
        <v>87</v>
      </c>
      <c r="AV171" s="15" t="s">
        <v>136</v>
      </c>
      <c r="AW171" s="15" t="s">
        <v>34</v>
      </c>
      <c r="AX171" s="15" t="s">
        <v>85</v>
      </c>
      <c r="AY171" s="289" t="s">
        <v>129</v>
      </c>
    </row>
    <row r="172" s="2" customFormat="1" ht="16.5" customHeight="1">
      <c r="A172" s="39"/>
      <c r="B172" s="40"/>
      <c r="C172" s="244" t="s">
        <v>155</v>
      </c>
      <c r="D172" s="244" t="s">
        <v>131</v>
      </c>
      <c r="E172" s="245" t="s">
        <v>589</v>
      </c>
      <c r="F172" s="246" t="s">
        <v>590</v>
      </c>
      <c r="G172" s="247" t="s">
        <v>244</v>
      </c>
      <c r="H172" s="248">
        <v>128.80000000000001</v>
      </c>
      <c r="I172" s="249"/>
      <c r="J172" s="250">
        <f>ROUND(I172*H172,2)</f>
        <v>0</v>
      </c>
      <c r="K172" s="246" t="s">
        <v>135</v>
      </c>
      <c r="L172" s="45"/>
      <c r="M172" s="251" t="s">
        <v>1</v>
      </c>
      <c r="N172" s="252" t="s">
        <v>43</v>
      </c>
      <c r="O172" s="92"/>
      <c r="P172" s="253">
        <f>O172*H172</f>
        <v>0</v>
      </c>
      <c r="Q172" s="253">
        <v>0</v>
      </c>
      <c r="R172" s="253">
        <f>Q172*H172</f>
        <v>0</v>
      </c>
      <c r="S172" s="253">
        <v>0</v>
      </c>
      <c r="T172" s="25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5" t="s">
        <v>136</v>
      </c>
      <c r="AT172" s="255" t="s">
        <v>131</v>
      </c>
      <c r="AU172" s="255" t="s">
        <v>87</v>
      </c>
      <c r="AY172" s="18" t="s">
        <v>129</v>
      </c>
      <c r="BE172" s="256">
        <f>IF(N172="základní",J172,0)</f>
        <v>0</v>
      </c>
      <c r="BF172" s="256">
        <f>IF(N172="snížená",J172,0)</f>
        <v>0</v>
      </c>
      <c r="BG172" s="256">
        <f>IF(N172="zákl. přenesená",J172,0)</f>
        <v>0</v>
      </c>
      <c r="BH172" s="256">
        <f>IF(N172="sníž. přenesená",J172,0)</f>
        <v>0</v>
      </c>
      <c r="BI172" s="256">
        <f>IF(N172="nulová",J172,0)</f>
        <v>0</v>
      </c>
      <c r="BJ172" s="18" t="s">
        <v>85</v>
      </c>
      <c r="BK172" s="256">
        <f>ROUND(I172*H172,2)</f>
        <v>0</v>
      </c>
      <c r="BL172" s="18" t="s">
        <v>136</v>
      </c>
      <c r="BM172" s="255" t="s">
        <v>591</v>
      </c>
    </row>
    <row r="173" s="13" customFormat="1">
      <c r="A173" s="13"/>
      <c r="B173" s="257"/>
      <c r="C173" s="258"/>
      <c r="D173" s="259" t="s">
        <v>138</v>
      </c>
      <c r="E173" s="260" t="s">
        <v>1</v>
      </c>
      <c r="F173" s="261" t="s">
        <v>592</v>
      </c>
      <c r="G173" s="258"/>
      <c r="H173" s="260" t="s">
        <v>1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7" t="s">
        <v>138</v>
      </c>
      <c r="AU173" s="267" t="s">
        <v>87</v>
      </c>
      <c r="AV173" s="13" t="s">
        <v>85</v>
      </c>
      <c r="AW173" s="13" t="s">
        <v>34</v>
      </c>
      <c r="AX173" s="13" t="s">
        <v>78</v>
      </c>
      <c r="AY173" s="267" t="s">
        <v>129</v>
      </c>
    </row>
    <row r="174" s="14" customFormat="1">
      <c r="A174" s="14"/>
      <c r="B174" s="268"/>
      <c r="C174" s="269"/>
      <c r="D174" s="259" t="s">
        <v>138</v>
      </c>
      <c r="E174" s="270" t="s">
        <v>1</v>
      </c>
      <c r="F174" s="271" t="s">
        <v>593</v>
      </c>
      <c r="G174" s="269"/>
      <c r="H174" s="272">
        <v>128.80000000000001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8" t="s">
        <v>138</v>
      </c>
      <c r="AU174" s="278" t="s">
        <v>87</v>
      </c>
      <c r="AV174" s="14" t="s">
        <v>87</v>
      </c>
      <c r="AW174" s="14" t="s">
        <v>34</v>
      </c>
      <c r="AX174" s="14" t="s">
        <v>78</v>
      </c>
      <c r="AY174" s="278" t="s">
        <v>129</v>
      </c>
    </row>
    <row r="175" s="15" customFormat="1">
      <c r="A175" s="15"/>
      <c r="B175" s="279"/>
      <c r="C175" s="280"/>
      <c r="D175" s="259" t="s">
        <v>138</v>
      </c>
      <c r="E175" s="281" t="s">
        <v>1</v>
      </c>
      <c r="F175" s="282" t="s">
        <v>141</v>
      </c>
      <c r="G175" s="280"/>
      <c r="H175" s="283">
        <v>128.80000000000001</v>
      </c>
      <c r="I175" s="284"/>
      <c r="J175" s="280"/>
      <c r="K175" s="280"/>
      <c r="L175" s="285"/>
      <c r="M175" s="286"/>
      <c r="N175" s="287"/>
      <c r="O175" s="287"/>
      <c r="P175" s="287"/>
      <c r="Q175" s="287"/>
      <c r="R175" s="287"/>
      <c r="S175" s="287"/>
      <c r="T175" s="28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9" t="s">
        <v>138</v>
      </c>
      <c r="AU175" s="289" t="s">
        <v>87</v>
      </c>
      <c r="AV175" s="15" t="s">
        <v>136</v>
      </c>
      <c r="AW175" s="15" t="s">
        <v>34</v>
      </c>
      <c r="AX175" s="15" t="s">
        <v>85</v>
      </c>
      <c r="AY175" s="289" t="s">
        <v>129</v>
      </c>
    </row>
    <row r="176" s="2" customFormat="1" ht="16.5" customHeight="1">
      <c r="A176" s="39"/>
      <c r="B176" s="40"/>
      <c r="C176" s="244" t="s">
        <v>186</v>
      </c>
      <c r="D176" s="244" t="s">
        <v>131</v>
      </c>
      <c r="E176" s="245" t="s">
        <v>589</v>
      </c>
      <c r="F176" s="246" t="s">
        <v>590</v>
      </c>
      <c r="G176" s="247" t="s">
        <v>244</v>
      </c>
      <c r="H176" s="248">
        <v>5.4000000000000004</v>
      </c>
      <c r="I176" s="249"/>
      <c r="J176" s="250">
        <f>ROUND(I176*H176,2)</f>
        <v>0</v>
      </c>
      <c r="K176" s="246" t="s">
        <v>135</v>
      </c>
      <c r="L176" s="45"/>
      <c r="M176" s="251" t="s">
        <v>1</v>
      </c>
      <c r="N176" s="252" t="s">
        <v>43</v>
      </c>
      <c r="O176" s="92"/>
      <c r="P176" s="253">
        <f>O176*H176</f>
        <v>0</v>
      </c>
      <c r="Q176" s="253">
        <v>0</v>
      </c>
      <c r="R176" s="253">
        <f>Q176*H176</f>
        <v>0</v>
      </c>
      <c r="S176" s="253">
        <v>0</v>
      </c>
      <c r="T176" s="25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5" t="s">
        <v>136</v>
      </c>
      <c r="AT176" s="255" t="s">
        <v>131</v>
      </c>
      <c r="AU176" s="255" t="s">
        <v>87</v>
      </c>
      <c r="AY176" s="18" t="s">
        <v>129</v>
      </c>
      <c r="BE176" s="256">
        <f>IF(N176="základní",J176,0)</f>
        <v>0</v>
      </c>
      <c r="BF176" s="256">
        <f>IF(N176="snížená",J176,0)</f>
        <v>0</v>
      </c>
      <c r="BG176" s="256">
        <f>IF(N176="zákl. přenesená",J176,0)</f>
        <v>0</v>
      </c>
      <c r="BH176" s="256">
        <f>IF(N176="sníž. přenesená",J176,0)</f>
        <v>0</v>
      </c>
      <c r="BI176" s="256">
        <f>IF(N176="nulová",J176,0)</f>
        <v>0</v>
      </c>
      <c r="BJ176" s="18" t="s">
        <v>85</v>
      </c>
      <c r="BK176" s="256">
        <f>ROUND(I176*H176,2)</f>
        <v>0</v>
      </c>
      <c r="BL176" s="18" t="s">
        <v>136</v>
      </c>
      <c r="BM176" s="255" t="s">
        <v>594</v>
      </c>
    </row>
    <row r="177" s="13" customFormat="1">
      <c r="A177" s="13"/>
      <c r="B177" s="257"/>
      <c r="C177" s="258"/>
      <c r="D177" s="259" t="s">
        <v>138</v>
      </c>
      <c r="E177" s="260" t="s">
        <v>1</v>
      </c>
      <c r="F177" s="261" t="s">
        <v>595</v>
      </c>
      <c r="G177" s="258"/>
      <c r="H177" s="260" t="s">
        <v>1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7" t="s">
        <v>138</v>
      </c>
      <c r="AU177" s="267" t="s">
        <v>87</v>
      </c>
      <c r="AV177" s="13" t="s">
        <v>85</v>
      </c>
      <c r="AW177" s="13" t="s">
        <v>34</v>
      </c>
      <c r="AX177" s="13" t="s">
        <v>78</v>
      </c>
      <c r="AY177" s="267" t="s">
        <v>129</v>
      </c>
    </row>
    <row r="178" s="14" customFormat="1">
      <c r="A178" s="14"/>
      <c r="B178" s="268"/>
      <c r="C178" s="269"/>
      <c r="D178" s="259" t="s">
        <v>138</v>
      </c>
      <c r="E178" s="270" t="s">
        <v>1</v>
      </c>
      <c r="F178" s="271" t="s">
        <v>596</v>
      </c>
      <c r="G178" s="269"/>
      <c r="H178" s="272">
        <v>5.4000000000000004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8" t="s">
        <v>138</v>
      </c>
      <c r="AU178" s="278" t="s">
        <v>87</v>
      </c>
      <c r="AV178" s="14" t="s">
        <v>87</v>
      </c>
      <c r="AW178" s="14" t="s">
        <v>34</v>
      </c>
      <c r="AX178" s="14" t="s">
        <v>78</v>
      </c>
      <c r="AY178" s="278" t="s">
        <v>129</v>
      </c>
    </row>
    <row r="179" s="15" customFormat="1">
      <c r="A179" s="15"/>
      <c r="B179" s="279"/>
      <c r="C179" s="280"/>
      <c r="D179" s="259" t="s">
        <v>138</v>
      </c>
      <c r="E179" s="281" t="s">
        <v>1</v>
      </c>
      <c r="F179" s="282" t="s">
        <v>141</v>
      </c>
      <c r="G179" s="280"/>
      <c r="H179" s="283">
        <v>5.4000000000000004</v>
      </c>
      <c r="I179" s="284"/>
      <c r="J179" s="280"/>
      <c r="K179" s="280"/>
      <c r="L179" s="285"/>
      <c r="M179" s="286"/>
      <c r="N179" s="287"/>
      <c r="O179" s="287"/>
      <c r="P179" s="287"/>
      <c r="Q179" s="287"/>
      <c r="R179" s="287"/>
      <c r="S179" s="287"/>
      <c r="T179" s="28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9" t="s">
        <v>138</v>
      </c>
      <c r="AU179" s="289" t="s">
        <v>87</v>
      </c>
      <c r="AV179" s="15" t="s">
        <v>136</v>
      </c>
      <c r="AW179" s="15" t="s">
        <v>34</v>
      </c>
      <c r="AX179" s="15" t="s">
        <v>85</v>
      </c>
      <c r="AY179" s="289" t="s">
        <v>129</v>
      </c>
    </row>
    <row r="180" s="2" customFormat="1" ht="16.5" customHeight="1">
      <c r="A180" s="39"/>
      <c r="B180" s="40"/>
      <c r="C180" s="244" t="s">
        <v>192</v>
      </c>
      <c r="D180" s="244" t="s">
        <v>131</v>
      </c>
      <c r="E180" s="245" t="s">
        <v>589</v>
      </c>
      <c r="F180" s="246" t="s">
        <v>590</v>
      </c>
      <c r="G180" s="247" t="s">
        <v>244</v>
      </c>
      <c r="H180" s="248">
        <v>72</v>
      </c>
      <c r="I180" s="249"/>
      <c r="J180" s="250">
        <f>ROUND(I180*H180,2)</f>
        <v>0</v>
      </c>
      <c r="K180" s="246" t="s">
        <v>135</v>
      </c>
      <c r="L180" s="45"/>
      <c r="M180" s="251" t="s">
        <v>1</v>
      </c>
      <c r="N180" s="252" t="s">
        <v>43</v>
      </c>
      <c r="O180" s="92"/>
      <c r="P180" s="253">
        <f>O180*H180</f>
        <v>0</v>
      </c>
      <c r="Q180" s="253">
        <v>0</v>
      </c>
      <c r="R180" s="253">
        <f>Q180*H180</f>
        <v>0</v>
      </c>
      <c r="S180" s="253">
        <v>0</v>
      </c>
      <c r="T180" s="25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5" t="s">
        <v>136</v>
      </c>
      <c r="AT180" s="255" t="s">
        <v>131</v>
      </c>
      <c r="AU180" s="255" t="s">
        <v>87</v>
      </c>
      <c r="AY180" s="18" t="s">
        <v>129</v>
      </c>
      <c r="BE180" s="256">
        <f>IF(N180="základní",J180,0)</f>
        <v>0</v>
      </c>
      <c r="BF180" s="256">
        <f>IF(N180="snížená",J180,0)</f>
        <v>0</v>
      </c>
      <c r="BG180" s="256">
        <f>IF(N180="zákl. přenesená",J180,0)</f>
        <v>0</v>
      </c>
      <c r="BH180" s="256">
        <f>IF(N180="sníž. přenesená",J180,0)</f>
        <v>0</v>
      </c>
      <c r="BI180" s="256">
        <f>IF(N180="nulová",J180,0)</f>
        <v>0</v>
      </c>
      <c r="BJ180" s="18" t="s">
        <v>85</v>
      </c>
      <c r="BK180" s="256">
        <f>ROUND(I180*H180,2)</f>
        <v>0</v>
      </c>
      <c r="BL180" s="18" t="s">
        <v>136</v>
      </c>
      <c r="BM180" s="255" t="s">
        <v>597</v>
      </c>
    </row>
    <row r="181" s="13" customFormat="1">
      <c r="A181" s="13"/>
      <c r="B181" s="257"/>
      <c r="C181" s="258"/>
      <c r="D181" s="259" t="s">
        <v>138</v>
      </c>
      <c r="E181" s="260" t="s">
        <v>1</v>
      </c>
      <c r="F181" s="261" t="s">
        <v>598</v>
      </c>
      <c r="G181" s="258"/>
      <c r="H181" s="260" t="s">
        <v>1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7" t="s">
        <v>138</v>
      </c>
      <c r="AU181" s="267" t="s">
        <v>87</v>
      </c>
      <c r="AV181" s="13" t="s">
        <v>85</v>
      </c>
      <c r="AW181" s="13" t="s">
        <v>34</v>
      </c>
      <c r="AX181" s="13" t="s">
        <v>78</v>
      </c>
      <c r="AY181" s="267" t="s">
        <v>129</v>
      </c>
    </row>
    <row r="182" s="14" customFormat="1">
      <c r="A182" s="14"/>
      <c r="B182" s="268"/>
      <c r="C182" s="269"/>
      <c r="D182" s="259" t="s">
        <v>138</v>
      </c>
      <c r="E182" s="270" t="s">
        <v>1</v>
      </c>
      <c r="F182" s="271" t="s">
        <v>499</v>
      </c>
      <c r="G182" s="269"/>
      <c r="H182" s="272">
        <v>72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8" t="s">
        <v>138</v>
      </c>
      <c r="AU182" s="278" t="s">
        <v>87</v>
      </c>
      <c r="AV182" s="14" t="s">
        <v>87</v>
      </c>
      <c r="AW182" s="14" t="s">
        <v>34</v>
      </c>
      <c r="AX182" s="14" t="s">
        <v>78</v>
      </c>
      <c r="AY182" s="278" t="s">
        <v>129</v>
      </c>
    </row>
    <row r="183" s="15" customFormat="1">
      <c r="A183" s="15"/>
      <c r="B183" s="279"/>
      <c r="C183" s="280"/>
      <c r="D183" s="259" t="s">
        <v>138</v>
      </c>
      <c r="E183" s="281" t="s">
        <v>1</v>
      </c>
      <c r="F183" s="282" t="s">
        <v>141</v>
      </c>
      <c r="G183" s="280"/>
      <c r="H183" s="283">
        <v>72</v>
      </c>
      <c r="I183" s="284"/>
      <c r="J183" s="280"/>
      <c r="K183" s="280"/>
      <c r="L183" s="285"/>
      <c r="M183" s="286"/>
      <c r="N183" s="287"/>
      <c r="O183" s="287"/>
      <c r="P183" s="287"/>
      <c r="Q183" s="287"/>
      <c r="R183" s="287"/>
      <c r="S183" s="287"/>
      <c r="T183" s="28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9" t="s">
        <v>138</v>
      </c>
      <c r="AU183" s="289" t="s">
        <v>87</v>
      </c>
      <c r="AV183" s="15" t="s">
        <v>136</v>
      </c>
      <c r="AW183" s="15" t="s">
        <v>34</v>
      </c>
      <c r="AX183" s="15" t="s">
        <v>85</v>
      </c>
      <c r="AY183" s="289" t="s">
        <v>129</v>
      </c>
    </row>
    <row r="184" s="2" customFormat="1" ht="16.5" customHeight="1">
      <c r="A184" s="39"/>
      <c r="B184" s="40"/>
      <c r="C184" s="244" t="s">
        <v>196</v>
      </c>
      <c r="D184" s="244" t="s">
        <v>131</v>
      </c>
      <c r="E184" s="245" t="s">
        <v>277</v>
      </c>
      <c r="F184" s="246" t="s">
        <v>278</v>
      </c>
      <c r="G184" s="247" t="s">
        <v>244</v>
      </c>
      <c r="H184" s="248">
        <v>11.76</v>
      </c>
      <c r="I184" s="249"/>
      <c r="J184" s="250">
        <f>ROUND(I184*H184,2)</f>
        <v>0</v>
      </c>
      <c r="K184" s="246" t="s">
        <v>135</v>
      </c>
      <c r="L184" s="45"/>
      <c r="M184" s="251" t="s">
        <v>1</v>
      </c>
      <c r="N184" s="252" t="s">
        <v>43</v>
      </c>
      <c r="O184" s="92"/>
      <c r="P184" s="253">
        <f>O184*H184</f>
        <v>0</v>
      </c>
      <c r="Q184" s="253">
        <v>0</v>
      </c>
      <c r="R184" s="253">
        <f>Q184*H184</f>
        <v>0</v>
      </c>
      <c r="S184" s="253">
        <v>0</v>
      </c>
      <c r="T184" s="25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5" t="s">
        <v>136</v>
      </c>
      <c r="AT184" s="255" t="s">
        <v>131</v>
      </c>
      <c r="AU184" s="255" t="s">
        <v>87</v>
      </c>
      <c r="AY184" s="18" t="s">
        <v>129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8" t="s">
        <v>85</v>
      </c>
      <c r="BK184" s="256">
        <f>ROUND(I184*H184,2)</f>
        <v>0</v>
      </c>
      <c r="BL184" s="18" t="s">
        <v>136</v>
      </c>
      <c r="BM184" s="255" t="s">
        <v>599</v>
      </c>
    </row>
    <row r="185" s="13" customFormat="1">
      <c r="A185" s="13"/>
      <c r="B185" s="257"/>
      <c r="C185" s="258"/>
      <c r="D185" s="259" t="s">
        <v>138</v>
      </c>
      <c r="E185" s="260" t="s">
        <v>1</v>
      </c>
      <c r="F185" s="261" t="s">
        <v>600</v>
      </c>
      <c r="G185" s="258"/>
      <c r="H185" s="260" t="s">
        <v>1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7" t="s">
        <v>138</v>
      </c>
      <c r="AU185" s="267" t="s">
        <v>87</v>
      </c>
      <c r="AV185" s="13" t="s">
        <v>85</v>
      </c>
      <c r="AW185" s="13" t="s">
        <v>34</v>
      </c>
      <c r="AX185" s="13" t="s">
        <v>78</v>
      </c>
      <c r="AY185" s="267" t="s">
        <v>129</v>
      </c>
    </row>
    <row r="186" s="14" customFormat="1">
      <c r="A186" s="14"/>
      <c r="B186" s="268"/>
      <c r="C186" s="269"/>
      <c r="D186" s="259" t="s">
        <v>138</v>
      </c>
      <c r="E186" s="270" t="s">
        <v>1</v>
      </c>
      <c r="F186" s="271" t="s">
        <v>586</v>
      </c>
      <c r="G186" s="269"/>
      <c r="H186" s="272">
        <v>11.76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8" t="s">
        <v>138</v>
      </c>
      <c r="AU186" s="278" t="s">
        <v>87</v>
      </c>
      <c r="AV186" s="14" t="s">
        <v>87</v>
      </c>
      <c r="AW186" s="14" t="s">
        <v>34</v>
      </c>
      <c r="AX186" s="14" t="s">
        <v>78</v>
      </c>
      <c r="AY186" s="278" t="s">
        <v>129</v>
      </c>
    </row>
    <row r="187" s="15" customFormat="1">
      <c r="A187" s="15"/>
      <c r="B187" s="279"/>
      <c r="C187" s="280"/>
      <c r="D187" s="259" t="s">
        <v>138</v>
      </c>
      <c r="E187" s="281" t="s">
        <v>1</v>
      </c>
      <c r="F187" s="282" t="s">
        <v>141</v>
      </c>
      <c r="G187" s="280"/>
      <c r="H187" s="283">
        <v>11.76</v>
      </c>
      <c r="I187" s="284"/>
      <c r="J187" s="280"/>
      <c r="K187" s="280"/>
      <c r="L187" s="285"/>
      <c r="M187" s="286"/>
      <c r="N187" s="287"/>
      <c r="O187" s="287"/>
      <c r="P187" s="287"/>
      <c r="Q187" s="287"/>
      <c r="R187" s="287"/>
      <c r="S187" s="287"/>
      <c r="T187" s="28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9" t="s">
        <v>138</v>
      </c>
      <c r="AU187" s="289" t="s">
        <v>87</v>
      </c>
      <c r="AV187" s="15" t="s">
        <v>136</v>
      </c>
      <c r="AW187" s="15" t="s">
        <v>34</v>
      </c>
      <c r="AX187" s="15" t="s">
        <v>85</v>
      </c>
      <c r="AY187" s="289" t="s">
        <v>129</v>
      </c>
    </row>
    <row r="188" s="2" customFormat="1" ht="16.5" customHeight="1">
      <c r="A188" s="39"/>
      <c r="B188" s="40"/>
      <c r="C188" s="244" t="s">
        <v>201</v>
      </c>
      <c r="D188" s="244" t="s">
        <v>131</v>
      </c>
      <c r="E188" s="245" t="s">
        <v>277</v>
      </c>
      <c r="F188" s="246" t="s">
        <v>278</v>
      </c>
      <c r="G188" s="247" t="s">
        <v>244</v>
      </c>
      <c r="H188" s="248">
        <v>738</v>
      </c>
      <c r="I188" s="249"/>
      <c r="J188" s="250">
        <f>ROUND(I188*H188,2)</f>
        <v>0</v>
      </c>
      <c r="K188" s="246" t="s">
        <v>135</v>
      </c>
      <c r="L188" s="45"/>
      <c r="M188" s="251" t="s">
        <v>1</v>
      </c>
      <c r="N188" s="252" t="s">
        <v>43</v>
      </c>
      <c r="O188" s="92"/>
      <c r="P188" s="253">
        <f>O188*H188</f>
        <v>0</v>
      </c>
      <c r="Q188" s="253">
        <v>0</v>
      </c>
      <c r="R188" s="253">
        <f>Q188*H188</f>
        <v>0</v>
      </c>
      <c r="S188" s="253">
        <v>0</v>
      </c>
      <c r="T188" s="25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5" t="s">
        <v>136</v>
      </c>
      <c r="AT188" s="255" t="s">
        <v>131</v>
      </c>
      <c r="AU188" s="255" t="s">
        <v>87</v>
      </c>
      <c r="AY188" s="18" t="s">
        <v>129</v>
      </c>
      <c r="BE188" s="256">
        <f>IF(N188="základní",J188,0)</f>
        <v>0</v>
      </c>
      <c r="BF188" s="256">
        <f>IF(N188="snížená",J188,0)</f>
        <v>0</v>
      </c>
      <c r="BG188" s="256">
        <f>IF(N188="zákl. přenesená",J188,0)</f>
        <v>0</v>
      </c>
      <c r="BH188" s="256">
        <f>IF(N188="sníž. přenesená",J188,0)</f>
        <v>0</v>
      </c>
      <c r="BI188" s="256">
        <f>IF(N188="nulová",J188,0)</f>
        <v>0</v>
      </c>
      <c r="BJ188" s="18" t="s">
        <v>85</v>
      </c>
      <c r="BK188" s="256">
        <f>ROUND(I188*H188,2)</f>
        <v>0</v>
      </c>
      <c r="BL188" s="18" t="s">
        <v>136</v>
      </c>
      <c r="BM188" s="255" t="s">
        <v>601</v>
      </c>
    </row>
    <row r="189" s="13" customFormat="1">
      <c r="A189" s="13"/>
      <c r="B189" s="257"/>
      <c r="C189" s="258"/>
      <c r="D189" s="259" t="s">
        <v>138</v>
      </c>
      <c r="E189" s="260" t="s">
        <v>1</v>
      </c>
      <c r="F189" s="261" t="s">
        <v>602</v>
      </c>
      <c r="G189" s="258"/>
      <c r="H189" s="260" t="s">
        <v>1</v>
      </c>
      <c r="I189" s="262"/>
      <c r="J189" s="258"/>
      <c r="K189" s="258"/>
      <c r="L189" s="263"/>
      <c r="M189" s="264"/>
      <c r="N189" s="265"/>
      <c r="O189" s="265"/>
      <c r="P189" s="265"/>
      <c r="Q189" s="265"/>
      <c r="R189" s="265"/>
      <c r="S189" s="265"/>
      <c r="T189" s="26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7" t="s">
        <v>138</v>
      </c>
      <c r="AU189" s="267" t="s">
        <v>87</v>
      </c>
      <c r="AV189" s="13" t="s">
        <v>85</v>
      </c>
      <c r="AW189" s="13" t="s">
        <v>34</v>
      </c>
      <c r="AX189" s="13" t="s">
        <v>78</v>
      </c>
      <c r="AY189" s="267" t="s">
        <v>129</v>
      </c>
    </row>
    <row r="190" s="14" customFormat="1">
      <c r="A190" s="14"/>
      <c r="B190" s="268"/>
      <c r="C190" s="269"/>
      <c r="D190" s="259" t="s">
        <v>138</v>
      </c>
      <c r="E190" s="270" t="s">
        <v>1</v>
      </c>
      <c r="F190" s="271" t="s">
        <v>570</v>
      </c>
      <c r="G190" s="269"/>
      <c r="H190" s="272">
        <v>738</v>
      </c>
      <c r="I190" s="273"/>
      <c r="J190" s="269"/>
      <c r="K190" s="269"/>
      <c r="L190" s="274"/>
      <c r="M190" s="275"/>
      <c r="N190" s="276"/>
      <c r="O190" s="276"/>
      <c r="P190" s="276"/>
      <c r="Q190" s="276"/>
      <c r="R190" s="276"/>
      <c r="S190" s="276"/>
      <c r="T190" s="27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8" t="s">
        <v>138</v>
      </c>
      <c r="AU190" s="278" t="s">
        <v>87</v>
      </c>
      <c r="AV190" s="14" t="s">
        <v>87</v>
      </c>
      <c r="AW190" s="14" t="s">
        <v>34</v>
      </c>
      <c r="AX190" s="14" t="s">
        <v>78</v>
      </c>
      <c r="AY190" s="278" t="s">
        <v>129</v>
      </c>
    </row>
    <row r="191" s="15" customFormat="1">
      <c r="A191" s="15"/>
      <c r="B191" s="279"/>
      <c r="C191" s="280"/>
      <c r="D191" s="259" t="s">
        <v>138</v>
      </c>
      <c r="E191" s="281" t="s">
        <v>1</v>
      </c>
      <c r="F191" s="282" t="s">
        <v>141</v>
      </c>
      <c r="G191" s="280"/>
      <c r="H191" s="283">
        <v>738</v>
      </c>
      <c r="I191" s="284"/>
      <c r="J191" s="280"/>
      <c r="K191" s="280"/>
      <c r="L191" s="285"/>
      <c r="M191" s="286"/>
      <c r="N191" s="287"/>
      <c r="O191" s="287"/>
      <c r="P191" s="287"/>
      <c r="Q191" s="287"/>
      <c r="R191" s="287"/>
      <c r="S191" s="287"/>
      <c r="T191" s="28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9" t="s">
        <v>138</v>
      </c>
      <c r="AU191" s="289" t="s">
        <v>87</v>
      </c>
      <c r="AV191" s="15" t="s">
        <v>136</v>
      </c>
      <c r="AW191" s="15" t="s">
        <v>34</v>
      </c>
      <c r="AX191" s="15" t="s">
        <v>85</v>
      </c>
      <c r="AY191" s="289" t="s">
        <v>129</v>
      </c>
    </row>
    <row r="192" s="2" customFormat="1" ht="16.5" customHeight="1">
      <c r="A192" s="39"/>
      <c r="B192" s="40"/>
      <c r="C192" s="244" t="s">
        <v>8</v>
      </c>
      <c r="D192" s="244" t="s">
        <v>131</v>
      </c>
      <c r="E192" s="245" t="s">
        <v>277</v>
      </c>
      <c r="F192" s="246" t="s">
        <v>278</v>
      </c>
      <c r="G192" s="247" t="s">
        <v>244</v>
      </c>
      <c r="H192" s="248">
        <v>0.108</v>
      </c>
      <c r="I192" s="249"/>
      <c r="J192" s="250">
        <f>ROUND(I192*H192,2)</f>
        <v>0</v>
      </c>
      <c r="K192" s="246" t="s">
        <v>135</v>
      </c>
      <c r="L192" s="45"/>
      <c r="M192" s="251" t="s">
        <v>1</v>
      </c>
      <c r="N192" s="252" t="s">
        <v>43</v>
      </c>
      <c r="O192" s="92"/>
      <c r="P192" s="253">
        <f>O192*H192</f>
        <v>0</v>
      </c>
      <c r="Q192" s="253">
        <v>0</v>
      </c>
      <c r="R192" s="253">
        <f>Q192*H192</f>
        <v>0</v>
      </c>
      <c r="S192" s="253">
        <v>0</v>
      </c>
      <c r="T192" s="25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5" t="s">
        <v>136</v>
      </c>
      <c r="AT192" s="255" t="s">
        <v>131</v>
      </c>
      <c r="AU192" s="255" t="s">
        <v>87</v>
      </c>
      <c r="AY192" s="18" t="s">
        <v>129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8" t="s">
        <v>85</v>
      </c>
      <c r="BK192" s="256">
        <f>ROUND(I192*H192,2)</f>
        <v>0</v>
      </c>
      <c r="BL192" s="18" t="s">
        <v>136</v>
      </c>
      <c r="BM192" s="255" t="s">
        <v>603</v>
      </c>
    </row>
    <row r="193" s="13" customFormat="1">
      <c r="A193" s="13"/>
      <c r="B193" s="257"/>
      <c r="C193" s="258"/>
      <c r="D193" s="259" t="s">
        <v>138</v>
      </c>
      <c r="E193" s="260" t="s">
        <v>1</v>
      </c>
      <c r="F193" s="261" t="s">
        <v>604</v>
      </c>
      <c r="G193" s="258"/>
      <c r="H193" s="260" t="s">
        <v>1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7" t="s">
        <v>138</v>
      </c>
      <c r="AU193" s="267" t="s">
        <v>87</v>
      </c>
      <c r="AV193" s="13" t="s">
        <v>85</v>
      </c>
      <c r="AW193" s="13" t="s">
        <v>34</v>
      </c>
      <c r="AX193" s="13" t="s">
        <v>78</v>
      </c>
      <c r="AY193" s="267" t="s">
        <v>129</v>
      </c>
    </row>
    <row r="194" s="14" customFormat="1">
      <c r="A194" s="14"/>
      <c r="B194" s="268"/>
      <c r="C194" s="269"/>
      <c r="D194" s="259" t="s">
        <v>138</v>
      </c>
      <c r="E194" s="270" t="s">
        <v>1</v>
      </c>
      <c r="F194" s="271" t="s">
        <v>605</v>
      </c>
      <c r="G194" s="269"/>
      <c r="H194" s="272">
        <v>0.108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8" t="s">
        <v>138</v>
      </c>
      <c r="AU194" s="278" t="s">
        <v>87</v>
      </c>
      <c r="AV194" s="14" t="s">
        <v>87</v>
      </c>
      <c r="AW194" s="14" t="s">
        <v>34</v>
      </c>
      <c r="AX194" s="14" t="s">
        <v>78</v>
      </c>
      <c r="AY194" s="278" t="s">
        <v>129</v>
      </c>
    </row>
    <row r="195" s="15" customFormat="1">
      <c r="A195" s="15"/>
      <c r="B195" s="279"/>
      <c r="C195" s="280"/>
      <c r="D195" s="259" t="s">
        <v>138</v>
      </c>
      <c r="E195" s="281" t="s">
        <v>1</v>
      </c>
      <c r="F195" s="282" t="s">
        <v>141</v>
      </c>
      <c r="G195" s="280"/>
      <c r="H195" s="283">
        <v>0.108</v>
      </c>
      <c r="I195" s="284"/>
      <c r="J195" s="280"/>
      <c r="K195" s="280"/>
      <c r="L195" s="285"/>
      <c r="M195" s="286"/>
      <c r="N195" s="287"/>
      <c r="O195" s="287"/>
      <c r="P195" s="287"/>
      <c r="Q195" s="287"/>
      <c r="R195" s="287"/>
      <c r="S195" s="287"/>
      <c r="T195" s="28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9" t="s">
        <v>138</v>
      </c>
      <c r="AU195" s="289" t="s">
        <v>87</v>
      </c>
      <c r="AV195" s="15" t="s">
        <v>136</v>
      </c>
      <c r="AW195" s="15" t="s">
        <v>34</v>
      </c>
      <c r="AX195" s="15" t="s">
        <v>85</v>
      </c>
      <c r="AY195" s="289" t="s">
        <v>129</v>
      </c>
    </row>
    <row r="196" s="2" customFormat="1" ht="16.5" customHeight="1">
      <c r="A196" s="39"/>
      <c r="B196" s="40"/>
      <c r="C196" s="244" t="s">
        <v>209</v>
      </c>
      <c r="D196" s="244" t="s">
        <v>131</v>
      </c>
      <c r="E196" s="245" t="s">
        <v>277</v>
      </c>
      <c r="F196" s="246" t="s">
        <v>278</v>
      </c>
      <c r="G196" s="247" t="s">
        <v>244</v>
      </c>
      <c r="H196" s="248">
        <v>29</v>
      </c>
      <c r="I196" s="249"/>
      <c r="J196" s="250">
        <f>ROUND(I196*H196,2)</f>
        <v>0</v>
      </c>
      <c r="K196" s="246" t="s">
        <v>135</v>
      </c>
      <c r="L196" s="45"/>
      <c r="M196" s="251" t="s">
        <v>1</v>
      </c>
      <c r="N196" s="252" t="s">
        <v>43</v>
      </c>
      <c r="O196" s="92"/>
      <c r="P196" s="253">
        <f>O196*H196</f>
        <v>0</v>
      </c>
      <c r="Q196" s="253">
        <v>0</v>
      </c>
      <c r="R196" s="253">
        <f>Q196*H196</f>
        <v>0</v>
      </c>
      <c r="S196" s="253">
        <v>0</v>
      </c>
      <c r="T196" s="25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5" t="s">
        <v>136</v>
      </c>
      <c r="AT196" s="255" t="s">
        <v>131</v>
      </c>
      <c r="AU196" s="255" t="s">
        <v>87</v>
      </c>
      <c r="AY196" s="18" t="s">
        <v>129</v>
      </c>
      <c r="BE196" s="256">
        <f>IF(N196="základní",J196,0)</f>
        <v>0</v>
      </c>
      <c r="BF196" s="256">
        <f>IF(N196="snížená",J196,0)</f>
        <v>0</v>
      </c>
      <c r="BG196" s="256">
        <f>IF(N196="zákl. přenesená",J196,0)</f>
        <v>0</v>
      </c>
      <c r="BH196" s="256">
        <f>IF(N196="sníž. přenesená",J196,0)</f>
        <v>0</v>
      </c>
      <c r="BI196" s="256">
        <f>IF(N196="nulová",J196,0)</f>
        <v>0</v>
      </c>
      <c r="BJ196" s="18" t="s">
        <v>85</v>
      </c>
      <c r="BK196" s="256">
        <f>ROUND(I196*H196,2)</f>
        <v>0</v>
      </c>
      <c r="BL196" s="18" t="s">
        <v>136</v>
      </c>
      <c r="BM196" s="255" t="s">
        <v>606</v>
      </c>
    </row>
    <row r="197" s="13" customFormat="1">
      <c r="A197" s="13"/>
      <c r="B197" s="257"/>
      <c r="C197" s="258"/>
      <c r="D197" s="259" t="s">
        <v>138</v>
      </c>
      <c r="E197" s="260" t="s">
        <v>1</v>
      </c>
      <c r="F197" s="261" t="s">
        <v>607</v>
      </c>
      <c r="G197" s="258"/>
      <c r="H197" s="260" t="s">
        <v>1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7" t="s">
        <v>138</v>
      </c>
      <c r="AU197" s="267" t="s">
        <v>87</v>
      </c>
      <c r="AV197" s="13" t="s">
        <v>85</v>
      </c>
      <c r="AW197" s="13" t="s">
        <v>34</v>
      </c>
      <c r="AX197" s="13" t="s">
        <v>78</v>
      </c>
      <c r="AY197" s="267" t="s">
        <v>129</v>
      </c>
    </row>
    <row r="198" s="14" customFormat="1">
      <c r="A198" s="14"/>
      <c r="B198" s="268"/>
      <c r="C198" s="269"/>
      <c r="D198" s="259" t="s">
        <v>138</v>
      </c>
      <c r="E198" s="270" t="s">
        <v>1</v>
      </c>
      <c r="F198" s="271" t="s">
        <v>608</v>
      </c>
      <c r="G198" s="269"/>
      <c r="H198" s="272">
        <v>29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8" t="s">
        <v>138</v>
      </c>
      <c r="AU198" s="278" t="s">
        <v>87</v>
      </c>
      <c r="AV198" s="14" t="s">
        <v>87</v>
      </c>
      <c r="AW198" s="14" t="s">
        <v>34</v>
      </c>
      <c r="AX198" s="14" t="s">
        <v>78</v>
      </c>
      <c r="AY198" s="278" t="s">
        <v>129</v>
      </c>
    </row>
    <row r="199" s="15" customFormat="1">
      <c r="A199" s="15"/>
      <c r="B199" s="279"/>
      <c r="C199" s="280"/>
      <c r="D199" s="259" t="s">
        <v>138</v>
      </c>
      <c r="E199" s="281" t="s">
        <v>1</v>
      </c>
      <c r="F199" s="282" t="s">
        <v>141</v>
      </c>
      <c r="G199" s="280"/>
      <c r="H199" s="283">
        <v>29</v>
      </c>
      <c r="I199" s="284"/>
      <c r="J199" s="280"/>
      <c r="K199" s="280"/>
      <c r="L199" s="285"/>
      <c r="M199" s="286"/>
      <c r="N199" s="287"/>
      <c r="O199" s="287"/>
      <c r="P199" s="287"/>
      <c r="Q199" s="287"/>
      <c r="R199" s="287"/>
      <c r="S199" s="287"/>
      <c r="T199" s="28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9" t="s">
        <v>138</v>
      </c>
      <c r="AU199" s="289" t="s">
        <v>87</v>
      </c>
      <c r="AV199" s="15" t="s">
        <v>136</v>
      </c>
      <c r="AW199" s="15" t="s">
        <v>34</v>
      </c>
      <c r="AX199" s="15" t="s">
        <v>85</v>
      </c>
      <c r="AY199" s="289" t="s">
        <v>129</v>
      </c>
    </row>
    <row r="200" s="2" customFormat="1" ht="16.5" customHeight="1">
      <c r="A200" s="39"/>
      <c r="B200" s="40"/>
      <c r="C200" s="244" t="s">
        <v>212</v>
      </c>
      <c r="D200" s="244" t="s">
        <v>131</v>
      </c>
      <c r="E200" s="245" t="s">
        <v>609</v>
      </c>
      <c r="F200" s="246" t="s">
        <v>610</v>
      </c>
      <c r="G200" s="247" t="s">
        <v>244</v>
      </c>
      <c r="H200" s="248">
        <v>0.108</v>
      </c>
      <c r="I200" s="249"/>
      <c r="J200" s="250">
        <f>ROUND(I200*H200,2)</f>
        <v>0</v>
      </c>
      <c r="K200" s="246" t="s">
        <v>135</v>
      </c>
      <c r="L200" s="45"/>
      <c r="M200" s="251" t="s">
        <v>1</v>
      </c>
      <c r="N200" s="252" t="s">
        <v>43</v>
      </c>
      <c r="O200" s="92"/>
      <c r="P200" s="253">
        <f>O200*H200</f>
        <v>0</v>
      </c>
      <c r="Q200" s="253">
        <v>0</v>
      </c>
      <c r="R200" s="253">
        <f>Q200*H200</f>
        <v>0</v>
      </c>
      <c r="S200" s="253">
        <v>0</v>
      </c>
      <c r="T200" s="25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5" t="s">
        <v>136</v>
      </c>
      <c r="AT200" s="255" t="s">
        <v>131</v>
      </c>
      <c r="AU200" s="255" t="s">
        <v>87</v>
      </c>
      <c r="AY200" s="18" t="s">
        <v>129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8" t="s">
        <v>85</v>
      </c>
      <c r="BK200" s="256">
        <f>ROUND(I200*H200,2)</f>
        <v>0</v>
      </c>
      <c r="BL200" s="18" t="s">
        <v>136</v>
      </c>
      <c r="BM200" s="255" t="s">
        <v>611</v>
      </c>
    </row>
    <row r="201" s="13" customFormat="1">
      <c r="A201" s="13"/>
      <c r="B201" s="257"/>
      <c r="C201" s="258"/>
      <c r="D201" s="259" t="s">
        <v>138</v>
      </c>
      <c r="E201" s="260" t="s">
        <v>1</v>
      </c>
      <c r="F201" s="261" t="s">
        <v>604</v>
      </c>
      <c r="G201" s="258"/>
      <c r="H201" s="260" t="s">
        <v>1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7" t="s">
        <v>138</v>
      </c>
      <c r="AU201" s="267" t="s">
        <v>87</v>
      </c>
      <c r="AV201" s="13" t="s">
        <v>85</v>
      </c>
      <c r="AW201" s="13" t="s">
        <v>34</v>
      </c>
      <c r="AX201" s="13" t="s">
        <v>78</v>
      </c>
      <c r="AY201" s="267" t="s">
        <v>129</v>
      </c>
    </row>
    <row r="202" s="14" customFormat="1">
      <c r="A202" s="14"/>
      <c r="B202" s="268"/>
      <c r="C202" s="269"/>
      <c r="D202" s="259" t="s">
        <v>138</v>
      </c>
      <c r="E202" s="270" t="s">
        <v>1</v>
      </c>
      <c r="F202" s="271" t="s">
        <v>605</v>
      </c>
      <c r="G202" s="269"/>
      <c r="H202" s="272">
        <v>0.108</v>
      </c>
      <c r="I202" s="273"/>
      <c r="J202" s="269"/>
      <c r="K202" s="269"/>
      <c r="L202" s="274"/>
      <c r="M202" s="275"/>
      <c r="N202" s="276"/>
      <c r="O202" s="276"/>
      <c r="P202" s="276"/>
      <c r="Q202" s="276"/>
      <c r="R202" s="276"/>
      <c r="S202" s="276"/>
      <c r="T202" s="27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8" t="s">
        <v>138</v>
      </c>
      <c r="AU202" s="278" t="s">
        <v>87</v>
      </c>
      <c r="AV202" s="14" t="s">
        <v>87</v>
      </c>
      <c r="AW202" s="14" t="s">
        <v>34</v>
      </c>
      <c r="AX202" s="14" t="s">
        <v>78</v>
      </c>
      <c r="AY202" s="278" t="s">
        <v>129</v>
      </c>
    </row>
    <row r="203" s="15" customFormat="1">
      <c r="A203" s="15"/>
      <c r="B203" s="279"/>
      <c r="C203" s="280"/>
      <c r="D203" s="259" t="s">
        <v>138</v>
      </c>
      <c r="E203" s="281" t="s">
        <v>1</v>
      </c>
      <c r="F203" s="282" t="s">
        <v>141</v>
      </c>
      <c r="G203" s="280"/>
      <c r="H203" s="283">
        <v>0.108</v>
      </c>
      <c r="I203" s="284"/>
      <c r="J203" s="280"/>
      <c r="K203" s="280"/>
      <c r="L203" s="285"/>
      <c r="M203" s="286"/>
      <c r="N203" s="287"/>
      <c r="O203" s="287"/>
      <c r="P203" s="287"/>
      <c r="Q203" s="287"/>
      <c r="R203" s="287"/>
      <c r="S203" s="287"/>
      <c r="T203" s="28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89" t="s">
        <v>138</v>
      </c>
      <c r="AU203" s="289" t="s">
        <v>87</v>
      </c>
      <c r="AV203" s="15" t="s">
        <v>136</v>
      </c>
      <c r="AW203" s="15" t="s">
        <v>34</v>
      </c>
      <c r="AX203" s="15" t="s">
        <v>85</v>
      </c>
      <c r="AY203" s="289" t="s">
        <v>129</v>
      </c>
    </row>
    <row r="204" s="2" customFormat="1" ht="16.5" customHeight="1">
      <c r="A204" s="39"/>
      <c r="B204" s="40"/>
      <c r="C204" s="244" t="s">
        <v>215</v>
      </c>
      <c r="D204" s="244" t="s">
        <v>131</v>
      </c>
      <c r="E204" s="245" t="s">
        <v>609</v>
      </c>
      <c r="F204" s="246" t="s">
        <v>610</v>
      </c>
      <c r="G204" s="247" t="s">
        <v>244</v>
      </c>
      <c r="H204" s="248">
        <v>5.4000000000000004</v>
      </c>
      <c r="I204" s="249"/>
      <c r="J204" s="250">
        <f>ROUND(I204*H204,2)</f>
        <v>0</v>
      </c>
      <c r="K204" s="246" t="s">
        <v>135</v>
      </c>
      <c r="L204" s="45"/>
      <c r="M204" s="251" t="s">
        <v>1</v>
      </c>
      <c r="N204" s="252" t="s">
        <v>43</v>
      </c>
      <c r="O204" s="92"/>
      <c r="P204" s="253">
        <f>O204*H204</f>
        <v>0</v>
      </c>
      <c r="Q204" s="253">
        <v>0</v>
      </c>
      <c r="R204" s="253">
        <f>Q204*H204</f>
        <v>0</v>
      </c>
      <c r="S204" s="253">
        <v>0</v>
      </c>
      <c r="T204" s="25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5" t="s">
        <v>136</v>
      </c>
      <c r="AT204" s="255" t="s">
        <v>131</v>
      </c>
      <c r="AU204" s="255" t="s">
        <v>87</v>
      </c>
      <c r="AY204" s="18" t="s">
        <v>129</v>
      </c>
      <c r="BE204" s="256">
        <f>IF(N204="základní",J204,0)</f>
        <v>0</v>
      </c>
      <c r="BF204" s="256">
        <f>IF(N204="snížená",J204,0)</f>
        <v>0</v>
      </c>
      <c r="BG204" s="256">
        <f>IF(N204="zákl. přenesená",J204,0)</f>
        <v>0</v>
      </c>
      <c r="BH204" s="256">
        <f>IF(N204="sníž. přenesená",J204,0)</f>
        <v>0</v>
      </c>
      <c r="BI204" s="256">
        <f>IF(N204="nulová",J204,0)</f>
        <v>0</v>
      </c>
      <c r="BJ204" s="18" t="s">
        <v>85</v>
      </c>
      <c r="BK204" s="256">
        <f>ROUND(I204*H204,2)</f>
        <v>0</v>
      </c>
      <c r="BL204" s="18" t="s">
        <v>136</v>
      </c>
      <c r="BM204" s="255" t="s">
        <v>612</v>
      </c>
    </row>
    <row r="205" s="13" customFormat="1">
      <c r="A205" s="13"/>
      <c r="B205" s="257"/>
      <c r="C205" s="258"/>
      <c r="D205" s="259" t="s">
        <v>138</v>
      </c>
      <c r="E205" s="260" t="s">
        <v>1</v>
      </c>
      <c r="F205" s="261" t="s">
        <v>613</v>
      </c>
      <c r="G205" s="258"/>
      <c r="H205" s="260" t="s">
        <v>1</v>
      </c>
      <c r="I205" s="262"/>
      <c r="J205" s="258"/>
      <c r="K205" s="258"/>
      <c r="L205" s="263"/>
      <c r="M205" s="264"/>
      <c r="N205" s="265"/>
      <c r="O205" s="265"/>
      <c r="P205" s="265"/>
      <c r="Q205" s="265"/>
      <c r="R205" s="265"/>
      <c r="S205" s="265"/>
      <c r="T205" s="26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7" t="s">
        <v>138</v>
      </c>
      <c r="AU205" s="267" t="s">
        <v>87</v>
      </c>
      <c r="AV205" s="13" t="s">
        <v>85</v>
      </c>
      <c r="AW205" s="13" t="s">
        <v>34</v>
      </c>
      <c r="AX205" s="13" t="s">
        <v>78</v>
      </c>
      <c r="AY205" s="267" t="s">
        <v>129</v>
      </c>
    </row>
    <row r="206" s="14" customFormat="1">
      <c r="A206" s="14"/>
      <c r="B206" s="268"/>
      <c r="C206" s="269"/>
      <c r="D206" s="259" t="s">
        <v>138</v>
      </c>
      <c r="E206" s="270" t="s">
        <v>1</v>
      </c>
      <c r="F206" s="271" t="s">
        <v>596</v>
      </c>
      <c r="G206" s="269"/>
      <c r="H206" s="272">
        <v>5.4000000000000004</v>
      </c>
      <c r="I206" s="273"/>
      <c r="J206" s="269"/>
      <c r="K206" s="269"/>
      <c r="L206" s="274"/>
      <c r="M206" s="275"/>
      <c r="N206" s="276"/>
      <c r="O206" s="276"/>
      <c r="P206" s="276"/>
      <c r="Q206" s="276"/>
      <c r="R206" s="276"/>
      <c r="S206" s="276"/>
      <c r="T206" s="27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8" t="s">
        <v>138</v>
      </c>
      <c r="AU206" s="278" t="s">
        <v>87</v>
      </c>
      <c r="AV206" s="14" t="s">
        <v>87</v>
      </c>
      <c r="AW206" s="14" t="s">
        <v>34</v>
      </c>
      <c r="AX206" s="14" t="s">
        <v>78</v>
      </c>
      <c r="AY206" s="278" t="s">
        <v>129</v>
      </c>
    </row>
    <row r="207" s="15" customFormat="1">
      <c r="A207" s="15"/>
      <c r="B207" s="279"/>
      <c r="C207" s="280"/>
      <c r="D207" s="259" t="s">
        <v>138</v>
      </c>
      <c r="E207" s="281" t="s">
        <v>1</v>
      </c>
      <c r="F207" s="282" t="s">
        <v>141</v>
      </c>
      <c r="G207" s="280"/>
      <c r="H207" s="283">
        <v>5.4000000000000004</v>
      </c>
      <c r="I207" s="284"/>
      <c r="J207" s="280"/>
      <c r="K207" s="280"/>
      <c r="L207" s="285"/>
      <c r="M207" s="286"/>
      <c r="N207" s="287"/>
      <c r="O207" s="287"/>
      <c r="P207" s="287"/>
      <c r="Q207" s="287"/>
      <c r="R207" s="287"/>
      <c r="S207" s="287"/>
      <c r="T207" s="28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9" t="s">
        <v>138</v>
      </c>
      <c r="AU207" s="289" t="s">
        <v>87</v>
      </c>
      <c r="AV207" s="15" t="s">
        <v>136</v>
      </c>
      <c r="AW207" s="15" t="s">
        <v>34</v>
      </c>
      <c r="AX207" s="15" t="s">
        <v>85</v>
      </c>
      <c r="AY207" s="289" t="s">
        <v>129</v>
      </c>
    </row>
    <row r="208" s="2" customFormat="1" ht="16.5" customHeight="1">
      <c r="A208" s="39"/>
      <c r="B208" s="40"/>
      <c r="C208" s="244" t="s">
        <v>221</v>
      </c>
      <c r="D208" s="244" t="s">
        <v>131</v>
      </c>
      <c r="E208" s="245" t="s">
        <v>609</v>
      </c>
      <c r="F208" s="246" t="s">
        <v>610</v>
      </c>
      <c r="G208" s="247" t="s">
        <v>244</v>
      </c>
      <c r="H208" s="248">
        <v>72</v>
      </c>
      <c r="I208" s="249"/>
      <c r="J208" s="250">
        <f>ROUND(I208*H208,2)</f>
        <v>0</v>
      </c>
      <c r="K208" s="246" t="s">
        <v>135</v>
      </c>
      <c r="L208" s="45"/>
      <c r="M208" s="251" t="s">
        <v>1</v>
      </c>
      <c r="N208" s="252" t="s">
        <v>43</v>
      </c>
      <c r="O208" s="92"/>
      <c r="P208" s="253">
        <f>O208*H208</f>
        <v>0</v>
      </c>
      <c r="Q208" s="253">
        <v>0</v>
      </c>
      <c r="R208" s="253">
        <f>Q208*H208</f>
        <v>0</v>
      </c>
      <c r="S208" s="253">
        <v>0</v>
      </c>
      <c r="T208" s="25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5" t="s">
        <v>136</v>
      </c>
      <c r="AT208" s="255" t="s">
        <v>131</v>
      </c>
      <c r="AU208" s="255" t="s">
        <v>87</v>
      </c>
      <c r="AY208" s="18" t="s">
        <v>129</v>
      </c>
      <c r="BE208" s="256">
        <f>IF(N208="základní",J208,0)</f>
        <v>0</v>
      </c>
      <c r="BF208" s="256">
        <f>IF(N208="snížená",J208,0)</f>
        <v>0</v>
      </c>
      <c r="BG208" s="256">
        <f>IF(N208="zákl. přenesená",J208,0)</f>
        <v>0</v>
      </c>
      <c r="BH208" s="256">
        <f>IF(N208="sníž. přenesená",J208,0)</f>
        <v>0</v>
      </c>
      <c r="BI208" s="256">
        <f>IF(N208="nulová",J208,0)</f>
        <v>0</v>
      </c>
      <c r="BJ208" s="18" t="s">
        <v>85</v>
      </c>
      <c r="BK208" s="256">
        <f>ROUND(I208*H208,2)</f>
        <v>0</v>
      </c>
      <c r="BL208" s="18" t="s">
        <v>136</v>
      </c>
      <c r="BM208" s="255" t="s">
        <v>614</v>
      </c>
    </row>
    <row r="209" s="13" customFormat="1">
      <c r="A209" s="13"/>
      <c r="B209" s="257"/>
      <c r="C209" s="258"/>
      <c r="D209" s="259" t="s">
        <v>138</v>
      </c>
      <c r="E209" s="260" t="s">
        <v>1</v>
      </c>
      <c r="F209" s="261" t="s">
        <v>615</v>
      </c>
      <c r="G209" s="258"/>
      <c r="H209" s="260" t="s">
        <v>1</v>
      </c>
      <c r="I209" s="262"/>
      <c r="J209" s="258"/>
      <c r="K209" s="258"/>
      <c r="L209" s="263"/>
      <c r="M209" s="264"/>
      <c r="N209" s="265"/>
      <c r="O209" s="265"/>
      <c r="P209" s="265"/>
      <c r="Q209" s="265"/>
      <c r="R209" s="265"/>
      <c r="S209" s="265"/>
      <c r="T209" s="26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7" t="s">
        <v>138</v>
      </c>
      <c r="AU209" s="267" t="s">
        <v>87</v>
      </c>
      <c r="AV209" s="13" t="s">
        <v>85</v>
      </c>
      <c r="AW209" s="13" t="s">
        <v>34</v>
      </c>
      <c r="AX209" s="13" t="s">
        <v>78</v>
      </c>
      <c r="AY209" s="267" t="s">
        <v>129</v>
      </c>
    </row>
    <row r="210" s="14" customFormat="1">
      <c r="A210" s="14"/>
      <c r="B210" s="268"/>
      <c r="C210" s="269"/>
      <c r="D210" s="259" t="s">
        <v>138</v>
      </c>
      <c r="E210" s="270" t="s">
        <v>1</v>
      </c>
      <c r="F210" s="271" t="s">
        <v>499</v>
      </c>
      <c r="G210" s="269"/>
      <c r="H210" s="272">
        <v>72</v>
      </c>
      <c r="I210" s="273"/>
      <c r="J210" s="269"/>
      <c r="K210" s="269"/>
      <c r="L210" s="274"/>
      <c r="M210" s="275"/>
      <c r="N210" s="276"/>
      <c r="O210" s="276"/>
      <c r="P210" s="276"/>
      <c r="Q210" s="276"/>
      <c r="R210" s="276"/>
      <c r="S210" s="276"/>
      <c r="T210" s="27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8" t="s">
        <v>138</v>
      </c>
      <c r="AU210" s="278" t="s">
        <v>87</v>
      </c>
      <c r="AV210" s="14" t="s">
        <v>87</v>
      </c>
      <c r="AW210" s="14" t="s">
        <v>34</v>
      </c>
      <c r="AX210" s="14" t="s">
        <v>78</v>
      </c>
      <c r="AY210" s="278" t="s">
        <v>129</v>
      </c>
    </row>
    <row r="211" s="15" customFormat="1">
      <c r="A211" s="15"/>
      <c r="B211" s="279"/>
      <c r="C211" s="280"/>
      <c r="D211" s="259" t="s">
        <v>138</v>
      </c>
      <c r="E211" s="281" t="s">
        <v>1</v>
      </c>
      <c r="F211" s="282" t="s">
        <v>141</v>
      </c>
      <c r="G211" s="280"/>
      <c r="H211" s="283">
        <v>72</v>
      </c>
      <c r="I211" s="284"/>
      <c r="J211" s="280"/>
      <c r="K211" s="280"/>
      <c r="L211" s="285"/>
      <c r="M211" s="286"/>
      <c r="N211" s="287"/>
      <c r="O211" s="287"/>
      <c r="P211" s="287"/>
      <c r="Q211" s="287"/>
      <c r="R211" s="287"/>
      <c r="S211" s="287"/>
      <c r="T211" s="288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9" t="s">
        <v>138</v>
      </c>
      <c r="AU211" s="289" t="s">
        <v>87</v>
      </c>
      <c r="AV211" s="15" t="s">
        <v>136</v>
      </c>
      <c r="AW211" s="15" t="s">
        <v>34</v>
      </c>
      <c r="AX211" s="15" t="s">
        <v>85</v>
      </c>
      <c r="AY211" s="289" t="s">
        <v>129</v>
      </c>
    </row>
    <row r="212" s="2" customFormat="1" ht="16.5" customHeight="1">
      <c r="A212" s="39"/>
      <c r="B212" s="40"/>
      <c r="C212" s="244" t="s">
        <v>228</v>
      </c>
      <c r="D212" s="244" t="s">
        <v>131</v>
      </c>
      <c r="E212" s="245" t="s">
        <v>616</v>
      </c>
      <c r="F212" s="246" t="s">
        <v>617</v>
      </c>
      <c r="G212" s="247" t="s">
        <v>244</v>
      </c>
      <c r="H212" s="248">
        <v>157.80000000000001</v>
      </c>
      <c r="I212" s="249"/>
      <c r="J212" s="250">
        <f>ROUND(I212*H212,2)</f>
        <v>0</v>
      </c>
      <c r="K212" s="246" t="s">
        <v>135</v>
      </c>
      <c r="L212" s="45"/>
      <c r="M212" s="251" t="s">
        <v>1</v>
      </c>
      <c r="N212" s="252" t="s">
        <v>43</v>
      </c>
      <c r="O212" s="92"/>
      <c r="P212" s="253">
        <f>O212*H212</f>
        <v>0</v>
      </c>
      <c r="Q212" s="253">
        <v>0</v>
      </c>
      <c r="R212" s="253">
        <f>Q212*H212</f>
        <v>0</v>
      </c>
      <c r="S212" s="253">
        <v>0</v>
      </c>
      <c r="T212" s="25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5" t="s">
        <v>136</v>
      </c>
      <c r="AT212" s="255" t="s">
        <v>131</v>
      </c>
      <c r="AU212" s="255" t="s">
        <v>87</v>
      </c>
      <c r="AY212" s="18" t="s">
        <v>129</v>
      </c>
      <c r="BE212" s="256">
        <f>IF(N212="základní",J212,0)</f>
        <v>0</v>
      </c>
      <c r="BF212" s="256">
        <f>IF(N212="snížená",J212,0)</f>
        <v>0</v>
      </c>
      <c r="BG212" s="256">
        <f>IF(N212="zákl. přenesená",J212,0)</f>
        <v>0</v>
      </c>
      <c r="BH212" s="256">
        <f>IF(N212="sníž. přenesená",J212,0)</f>
        <v>0</v>
      </c>
      <c r="BI212" s="256">
        <f>IF(N212="nulová",J212,0)</f>
        <v>0</v>
      </c>
      <c r="BJ212" s="18" t="s">
        <v>85</v>
      </c>
      <c r="BK212" s="256">
        <f>ROUND(I212*H212,2)</f>
        <v>0</v>
      </c>
      <c r="BL212" s="18" t="s">
        <v>136</v>
      </c>
      <c r="BM212" s="255" t="s">
        <v>618</v>
      </c>
    </row>
    <row r="213" s="13" customFormat="1">
      <c r="A213" s="13"/>
      <c r="B213" s="257"/>
      <c r="C213" s="258"/>
      <c r="D213" s="259" t="s">
        <v>138</v>
      </c>
      <c r="E213" s="260" t="s">
        <v>1</v>
      </c>
      <c r="F213" s="261" t="s">
        <v>619</v>
      </c>
      <c r="G213" s="258"/>
      <c r="H213" s="260" t="s">
        <v>1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7" t="s">
        <v>138</v>
      </c>
      <c r="AU213" s="267" t="s">
        <v>87</v>
      </c>
      <c r="AV213" s="13" t="s">
        <v>85</v>
      </c>
      <c r="AW213" s="13" t="s">
        <v>34</v>
      </c>
      <c r="AX213" s="13" t="s">
        <v>78</v>
      </c>
      <c r="AY213" s="267" t="s">
        <v>129</v>
      </c>
    </row>
    <row r="214" s="14" customFormat="1">
      <c r="A214" s="14"/>
      <c r="B214" s="268"/>
      <c r="C214" s="269"/>
      <c r="D214" s="259" t="s">
        <v>138</v>
      </c>
      <c r="E214" s="270" t="s">
        <v>1</v>
      </c>
      <c r="F214" s="271" t="s">
        <v>620</v>
      </c>
      <c r="G214" s="269"/>
      <c r="H214" s="272">
        <v>157.80000000000001</v>
      </c>
      <c r="I214" s="273"/>
      <c r="J214" s="269"/>
      <c r="K214" s="269"/>
      <c r="L214" s="274"/>
      <c r="M214" s="275"/>
      <c r="N214" s="276"/>
      <c r="O214" s="276"/>
      <c r="P214" s="276"/>
      <c r="Q214" s="276"/>
      <c r="R214" s="276"/>
      <c r="S214" s="276"/>
      <c r="T214" s="27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8" t="s">
        <v>138</v>
      </c>
      <c r="AU214" s="278" t="s">
        <v>87</v>
      </c>
      <c r="AV214" s="14" t="s">
        <v>87</v>
      </c>
      <c r="AW214" s="14" t="s">
        <v>34</v>
      </c>
      <c r="AX214" s="14" t="s">
        <v>78</v>
      </c>
      <c r="AY214" s="278" t="s">
        <v>129</v>
      </c>
    </row>
    <row r="215" s="15" customFormat="1">
      <c r="A215" s="15"/>
      <c r="B215" s="279"/>
      <c r="C215" s="280"/>
      <c r="D215" s="259" t="s">
        <v>138</v>
      </c>
      <c r="E215" s="281" t="s">
        <v>1</v>
      </c>
      <c r="F215" s="282" t="s">
        <v>141</v>
      </c>
      <c r="G215" s="280"/>
      <c r="H215" s="283">
        <v>157.80000000000001</v>
      </c>
      <c r="I215" s="284"/>
      <c r="J215" s="280"/>
      <c r="K215" s="280"/>
      <c r="L215" s="285"/>
      <c r="M215" s="286"/>
      <c r="N215" s="287"/>
      <c r="O215" s="287"/>
      <c r="P215" s="287"/>
      <c r="Q215" s="287"/>
      <c r="R215" s="287"/>
      <c r="S215" s="287"/>
      <c r="T215" s="28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9" t="s">
        <v>138</v>
      </c>
      <c r="AU215" s="289" t="s">
        <v>87</v>
      </c>
      <c r="AV215" s="15" t="s">
        <v>136</v>
      </c>
      <c r="AW215" s="15" t="s">
        <v>34</v>
      </c>
      <c r="AX215" s="15" t="s">
        <v>85</v>
      </c>
      <c r="AY215" s="289" t="s">
        <v>129</v>
      </c>
    </row>
    <row r="216" s="2" customFormat="1" ht="16.5" customHeight="1">
      <c r="A216" s="39"/>
      <c r="B216" s="40"/>
      <c r="C216" s="244" t="s">
        <v>7</v>
      </c>
      <c r="D216" s="244" t="s">
        <v>131</v>
      </c>
      <c r="E216" s="245" t="s">
        <v>621</v>
      </c>
      <c r="F216" s="246" t="s">
        <v>622</v>
      </c>
      <c r="G216" s="247" t="s">
        <v>244</v>
      </c>
      <c r="H216" s="248">
        <v>72</v>
      </c>
      <c r="I216" s="249"/>
      <c r="J216" s="250">
        <f>ROUND(I216*H216,2)</f>
        <v>0</v>
      </c>
      <c r="K216" s="246" t="s">
        <v>135</v>
      </c>
      <c r="L216" s="45"/>
      <c r="M216" s="251" t="s">
        <v>1</v>
      </c>
      <c r="N216" s="252" t="s">
        <v>43</v>
      </c>
      <c r="O216" s="92"/>
      <c r="P216" s="253">
        <f>O216*H216</f>
        <v>0</v>
      </c>
      <c r="Q216" s="253">
        <v>0</v>
      </c>
      <c r="R216" s="253">
        <f>Q216*H216</f>
        <v>0</v>
      </c>
      <c r="S216" s="253">
        <v>0</v>
      </c>
      <c r="T216" s="25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55" t="s">
        <v>136</v>
      </c>
      <c r="AT216" s="255" t="s">
        <v>131</v>
      </c>
      <c r="AU216" s="255" t="s">
        <v>87</v>
      </c>
      <c r="AY216" s="18" t="s">
        <v>129</v>
      </c>
      <c r="BE216" s="256">
        <f>IF(N216="základní",J216,0)</f>
        <v>0</v>
      </c>
      <c r="BF216" s="256">
        <f>IF(N216="snížená",J216,0)</f>
        <v>0</v>
      </c>
      <c r="BG216" s="256">
        <f>IF(N216="zákl. přenesená",J216,0)</f>
        <v>0</v>
      </c>
      <c r="BH216" s="256">
        <f>IF(N216="sníž. přenesená",J216,0)</f>
        <v>0</v>
      </c>
      <c r="BI216" s="256">
        <f>IF(N216="nulová",J216,0)</f>
        <v>0</v>
      </c>
      <c r="BJ216" s="18" t="s">
        <v>85</v>
      </c>
      <c r="BK216" s="256">
        <f>ROUND(I216*H216,2)</f>
        <v>0</v>
      </c>
      <c r="BL216" s="18" t="s">
        <v>136</v>
      </c>
      <c r="BM216" s="255" t="s">
        <v>623</v>
      </c>
    </row>
    <row r="217" s="13" customFormat="1">
      <c r="A217" s="13"/>
      <c r="B217" s="257"/>
      <c r="C217" s="258"/>
      <c r="D217" s="259" t="s">
        <v>138</v>
      </c>
      <c r="E217" s="260" t="s">
        <v>1</v>
      </c>
      <c r="F217" s="261" t="s">
        <v>624</v>
      </c>
      <c r="G217" s="258"/>
      <c r="H217" s="260" t="s">
        <v>1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7" t="s">
        <v>138</v>
      </c>
      <c r="AU217" s="267" t="s">
        <v>87</v>
      </c>
      <c r="AV217" s="13" t="s">
        <v>85</v>
      </c>
      <c r="AW217" s="13" t="s">
        <v>34</v>
      </c>
      <c r="AX217" s="13" t="s">
        <v>78</v>
      </c>
      <c r="AY217" s="267" t="s">
        <v>129</v>
      </c>
    </row>
    <row r="218" s="14" customFormat="1">
      <c r="A218" s="14"/>
      <c r="B218" s="268"/>
      <c r="C218" s="269"/>
      <c r="D218" s="259" t="s">
        <v>138</v>
      </c>
      <c r="E218" s="270" t="s">
        <v>1</v>
      </c>
      <c r="F218" s="271" t="s">
        <v>499</v>
      </c>
      <c r="G218" s="269"/>
      <c r="H218" s="272">
        <v>72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8" t="s">
        <v>138</v>
      </c>
      <c r="AU218" s="278" t="s">
        <v>87</v>
      </c>
      <c r="AV218" s="14" t="s">
        <v>87</v>
      </c>
      <c r="AW218" s="14" t="s">
        <v>34</v>
      </c>
      <c r="AX218" s="14" t="s">
        <v>78</v>
      </c>
      <c r="AY218" s="278" t="s">
        <v>129</v>
      </c>
    </row>
    <row r="219" s="15" customFormat="1">
      <c r="A219" s="15"/>
      <c r="B219" s="279"/>
      <c r="C219" s="280"/>
      <c r="D219" s="259" t="s">
        <v>138</v>
      </c>
      <c r="E219" s="281" t="s">
        <v>1</v>
      </c>
      <c r="F219" s="282" t="s">
        <v>141</v>
      </c>
      <c r="G219" s="280"/>
      <c r="H219" s="283">
        <v>72</v>
      </c>
      <c r="I219" s="284"/>
      <c r="J219" s="280"/>
      <c r="K219" s="280"/>
      <c r="L219" s="285"/>
      <c r="M219" s="286"/>
      <c r="N219" s="287"/>
      <c r="O219" s="287"/>
      <c r="P219" s="287"/>
      <c r="Q219" s="287"/>
      <c r="R219" s="287"/>
      <c r="S219" s="287"/>
      <c r="T219" s="28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9" t="s">
        <v>138</v>
      </c>
      <c r="AU219" s="289" t="s">
        <v>87</v>
      </c>
      <c r="AV219" s="15" t="s">
        <v>136</v>
      </c>
      <c r="AW219" s="15" t="s">
        <v>34</v>
      </c>
      <c r="AX219" s="15" t="s">
        <v>85</v>
      </c>
      <c r="AY219" s="289" t="s">
        <v>129</v>
      </c>
    </row>
    <row r="220" s="2" customFormat="1" ht="16.5" customHeight="1">
      <c r="A220" s="39"/>
      <c r="B220" s="40"/>
      <c r="C220" s="244" t="s">
        <v>241</v>
      </c>
      <c r="D220" s="244" t="s">
        <v>131</v>
      </c>
      <c r="E220" s="245" t="s">
        <v>285</v>
      </c>
      <c r="F220" s="246" t="s">
        <v>286</v>
      </c>
      <c r="G220" s="247" t="s">
        <v>244</v>
      </c>
      <c r="H220" s="248">
        <v>738</v>
      </c>
      <c r="I220" s="249"/>
      <c r="J220" s="250">
        <f>ROUND(I220*H220,2)</f>
        <v>0</v>
      </c>
      <c r="K220" s="246" t="s">
        <v>135</v>
      </c>
      <c r="L220" s="45"/>
      <c r="M220" s="251" t="s">
        <v>1</v>
      </c>
      <c r="N220" s="252" t="s">
        <v>43</v>
      </c>
      <c r="O220" s="92"/>
      <c r="P220" s="253">
        <f>O220*H220</f>
        <v>0</v>
      </c>
      <c r="Q220" s="253">
        <v>0</v>
      </c>
      <c r="R220" s="253">
        <f>Q220*H220</f>
        <v>0</v>
      </c>
      <c r="S220" s="253">
        <v>0</v>
      </c>
      <c r="T220" s="25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5" t="s">
        <v>136</v>
      </c>
      <c r="AT220" s="255" t="s">
        <v>131</v>
      </c>
      <c r="AU220" s="255" t="s">
        <v>87</v>
      </c>
      <c r="AY220" s="18" t="s">
        <v>129</v>
      </c>
      <c r="BE220" s="256">
        <f>IF(N220="základní",J220,0)</f>
        <v>0</v>
      </c>
      <c r="BF220" s="256">
        <f>IF(N220="snížená",J220,0)</f>
        <v>0</v>
      </c>
      <c r="BG220" s="256">
        <f>IF(N220="zákl. přenesená",J220,0)</f>
        <v>0</v>
      </c>
      <c r="BH220" s="256">
        <f>IF(N220="sníž. přenesená",J220,0)</f>
        <v>0</v>
      </c>
      <c r="BI220" s="256">
        <f>IF(N220="nulová",J220,0)</f>
        <v>0</v>
      </c>
      <c r="BJ220" s="18" t="s">
        <v>85</v>
      </c>
      <c r="BK220" s="256">
        <f>ROUND(I220*H220,2)</f>
        <v>0</v>
      </c>
      <c r="BL220" s="18" t="s">
        <v>136</v>
      </c>
      <c r="BM220" s="255" t="s">
        <v>625</v>
      </c>
    </row>
    <row r="221" s="13" customFormat="1">
      <c r="A221" s="13"/>
      <c r="B221" s="257"/>
      <c r="C221" s="258"/>
      <c r="D221" s="259" t="s">
        <v>138</v>
      </c>
      <c r="E221" s="260" t="s">
        <v>1</v>
      </c>
      <c r="F221" s="261" t="s">
        <v>602</v>
      </c>
      <c r="G221" s="258"/>
      <c r="H221" s="260" t="s">
        <v>1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7" t="s">
        <v>138</v>
      </c>
      <c r="AU221" s="267" t="s">
        <v>87</v>
      </c>
      <c r="AV221" s="13" t="s">
        <v>85</v>
      </c>
      <c r="AW221" s="13" t="s">
        <v>34</v>
      </c>
      <c r="AX221" s="13" t="s">
        <v>78</v>
      </c>
      <c r="AY221" s="267" t="s">
        <v>129</v>
      </c>
    </row>
    <row r="222" s="14" customFormat="1">
      <c r="A222" s="14"/>
      <c r="B222" s="268"/>
      <c r="C222" s="269"/>
      <c r="D222" s="259" t="s">
        <v>138</v>
      </c>
      <c r="E222" s="270" t="s">
        <v>1</v>
      </c>
      <c r="F222" s="271" t="s">
        <v>570</v>
      </c>
      <c r="G222" s="269"/>
      <c r="H222" s="272">
        <v>738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8" t="s">
        <v>138</v>
      </c>
      <c r="AU222" s="278" t="s">
        <v>87</v>
      </c>
      <c r="AV222" s="14" t="s">
        <v>87</v>
      </c>
      <c r="AW222" s="14" t="s">
        <v>34</v>
      </c>
      <c r="AX222" s="14" t="s">
        <v>78</v>
      </c>
      <c r="AY222" s="278" t="s">
        <v>129</v>
      </c>
    </row>
    <row r="223" s="15" customFormat="1">
      <c r="A223" s="15"/>
      <c r="B223" s="279"/>
      <c r="C223" s="280"/>
      <c r="D223" s="259" t="s">
        <v>138</v>
      </c>
      <c r="E223" s="281" t="s">
        <v>1</v>
      </c>
      <c r="F223" s="282" t="s">
        <v>141</v>
      </c>
      <c r="G223" s="280"/>
      <c r="H223" s="283">
        <v>738</v>
      </c>
      <c r="I223" s="284"/>
      <c r="J223" s="280"/>
      <c r="K223" s="280"/>
      <c r="L223" s="285"/>
      <c r="M223" s="286"/>
      <c r="N223" s="287"/>
      <c r="O223" s="287"/>
      <c r="P223" s="287"/>
      <c r="Q223" s="287"/>
      <c r="R223" s="287"/>
      <c r="S223" s="287"/>
      <c r="T223" s="28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9" t="s">
        <v>138</v>
      </c>
      <c r="AU223" s="289" t="s">
        <v>87</v>
      </c>
      <c r="AV223" s="15" t="s">
        <v>136</v>
      </c>
      <c r="AW223" s="15" t="s">
        <v>34</v>
      </c>
      <c r="AX223" s="15" t="s">
        <v>85</v>
      </c>
      <c r="AY223" s="289" t="s">
        <v>129</v>
      </c>
    </row>
    <row r="224" s="2" customFormat="1" ht="16.5" customHeight="1">
      <c r="A224" s="39"/>
      <c r="B224" s="40"/>
      <c r="C224" s="244" t="s">
        <v>248</v>
      </c>
      <c r="D224" s="244" t="s">
        <v>131</v>
      </c>
      <c r="E224" s="245" t="s">
        <v>285</v>
      </c>
      <c r="F224" s="246" t="s">
        <v>286</v>
      </c>
      <c r="G224" s="247" t="s">
        <v>244</v>
      </c>
      <c r="H224" s="248">
        <v>0.108</v>
      </c>
      <c r="I224" s="249"/>
      <c r="J224" s="250">
        <f>ROUND(I224*H224,2)</f>
        <v>0</v>
      </c>
      <c r="K224" s="246" t="s">
        <v>135</v>
      </c>
      <c r="L224" s="45"/>
      <c r="M224" s="251" t="s">
        <v>1</v>
      </c>
      <c r="N224" s="252" t="s">
        <v>43</v>
      </c>
      <c r="O224" s="92"/>
      <c r="P224" s="253">
        <f>O224*H224</f>
        <v>0</v>
      </c>
      <c r="Q224" s="253">
        <v>0</v>
      </c>
      <c r="R224" s="253">
        <f>Q224*H224</f>
        <v>0</v>
      </c>
      <c r="S224" s="253">
        <v>0</v>
      </c>
      <c r="T224" s="25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5" t="s">
        <v>136</v>
      </c>
      <c r="AT224" s="255" t="s">
        <v>131</v>
      </c>
      <c r="AU224" s="255" t="s">
        <v>87</v>
      </c>
      <c r="AY224" s="18" t="s">
        <v>129</v>
      </c>
      <c r="BE224" s="256">
        <f>IF(N224="základní",J224,0)</f>
        <v>0</v>
      </c>
      <c r="BF224" s="256">
        <f>IF(N224="snížená",J224,0)</f>
        <v>0</v>
      </c>
      <c r="BG224" s="256">
        <f>IF(N224="zákl. přenesená",J224,0)</f>
        <v>0</v>
      </c>
      <c r="BH224" s="256">
        <f>IF(N224="sníž. přenesená",J224,0)</f>
        <v>0</v>
      </c>
      <c r="BI224" s="256">
        <f>IF(N224="nulová",J224,0)</f>
        <v>0</v>
      </c>
      <c r="BJ224" s="18" t="s">
        <v>85</v>
      </c>
      <c r="BK224" s="256">
        <f>ROUND(I224*H224,2)</f>
        <v>0</v>
      </c>
      <c r="BL224" s="18" t="s">
        <v>136</v>
      </c>
      <c r="BM224" s="255" t="s">
        <v>626</v>
      </c>
    </row>
    <row r="225" s="13" customFormat="1">
      <c r="A225" s="13"/>
      <c r="B225" s="257"/>
      <c r="C225" s="258"/>
      <c r="D225" s="259" t="s">
        <v>138</v>
      </c>
      <c r="E225" s="260" t="s">
        <v>1</v>
      </c>
      <c r="F225" s="261" t="s">
        <v>604</v>
      </c>
      <c r="G225" s="258"/>
      <c r="H225" s="260" t="s">
        <v>1</v>
      </c>
      <c r="I225" s="262"/>
      <c r="J225" s="258"/>
      <c r="K225" s="258"/>
      <c r="L225" s="263"/>
      <c r="M225" s="264"/>
      <c r="N225" s="265"/>
      <c r="O225" s="265"/>
      <c r="P225" s="265"/>
      <c r="Q225" s="265"/>
      <c r="R225" s="265"/>
      <c r="S225" s="265"/>
      <c r="T225" s="26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7" t="s">
        <v>138</v>
      </c>
      <c r="AU225" s="267" t="s">
        <v>87</v>
      </c>
      <c r="AV225" s="13" t="s">
        <v>85</v>
      </c>
      <c r="AW225" s="13" t="s">
        <v>34</v>
      </c>
      <c r="AX225" s="13" t="s">
        <v>78</v>
      </c>
      <c r="AY225" s="267" t="s">
        <v>129</v>
      </c>
    </row>
    <row r="226" s="14" customFormat="1">
      <c r="A226" s="14"/>
      <c r="B226" s="268"/>
      <c r="C226" s="269"/>
      <c r="D226" s="259" t="s">
        <v>138</v>
      </c>
      <c r="E226" s="270" t="s">
        <v>1</v>
      </c>
      <c r="F226" s="271" t="s">
        <v>605</v>
      </c>
      <c r="G226" s="269"/>
      <c r="H226" s="272">
        <v>0.108</v>
      </c>
      <c r="I226" s="273"/>
      <c r="J226" s="269"/>
      <c r="K226" s="269"/>
      <c r="L226" s="274"/>
      <c r="M226" s="275"/>
      <c r="N226" s="276"/>
      <c r="O226" s="276"/>
      <c r="P226" s="276"/>
      <c r="Q226" s="276"/>
      <c r="R226" s="276"/>
      <c r="S226" s="276"/>
      <c r="T226" s="27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8" t="s">
        <v>138</v>
      </c>
      <c r="AU226" s="278" t="s">
        <v>87</v>
      </c>
      <c r="AV226" s="14" t="s">
        <v>87</v>
      </c>
      <c r="AW226" s="14" t="s">
        <v>34</v>
      </c>
      <c r="AX226" s="14" t="s">
        <v>78</v>
      </c>
      <c r="AY226" s="278" t="s">
        <v>129</v>
      </c>
    </row>
    <row r="227" s="15" customFormat="1">
      <c r="A227" s="15"/>
      <c r="B227" s="279"/>
      <c r="C227" s="280"/>
      <c r="D227" s="259" t="s">
        <v>138</v>
      </c>
      <c r="E227" s="281" t="s">
        <v>1</v>
      </c>
      <c r="F227" s="282" t="s">
        <v>141</v>
      </c>
      <c r="G227" s="280"/>
      <c r="H227" s="283">
        <v>0.108</v>
      </c>
      <c r="I227" s="284"/>
      <c r="J227" s="280"/>
      <c r="K227" s="280"/>
      <c r="L227" s="285"/>
      <c r="M227" s="286"/>
      <c r="N227" s="287"/>
      <c r="O227" s="287"/>
      <c r="P227" s="287"/>
      <c r="Q227" s="287"/>
      <c r="R227" s="287"/>
      <c r="S227" s="287"/>
      <c r="T227" s="28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9" t="s">
        <v>138</v>
      </c>
      <c r="AU227" s="289" t="s">
        <v>87</v>
      </c>
      <c r="AV227" s="15" t="s">
        <v>136</v>
      </c>
      <c r="AW227" s="15" t="s">
        <v>34</v>
      </c>
      <c r="AX227" s="15" t="s">
        <v>85</v>
      </c>
      <c r="AY227" s="289" t="s">
        <v>129</v>
      </c>
    </row>
    <row r="228" s="2" customFormat="1" ht="16.5" customHeight="1">
      <c r="A228" s="39"/>
      <c r="B228" s="40"/>
      <c r="C228" s="244" t="s">
        <v>254</v>
      </c>
      <c r="D228" s="244" t="s">
        <v>131</v>
      </c>
      <c r="E228" s="245" t="s">
        <v>285</v>
      </c>
      <c r="F228" s="246" t="s">
        <v>286</v>
      </c>
      <c r="G228" s="247" t="s">
        <v>244</v>
      </c>
      <c r="H228" s="248">
        <v>11.76</v>
      </c>
      <c r="I228" s="249"/>
      <c r="J228" s="250">
        <f>ROUND(I228*H228,2)</f>
        <v>0</v>
      </c>
      <c r="K228" s="246" t="s">
        <v>135</v>
      </c>
      <c r="L228" s="45"/>
      <c r="M228" s="251" t="s">
        <v>1</v>
      </c>
      <c r="N228" s="252" t="s">
        <v>43</v>
      </c>
      <c r="O228" s="92"/>
      <c r="P228" s="253">
        <f>O228*H228</f>
        <v>0</v>
      </c>
      <c r="Q228" s="253">
        <v>0</v>
      </c>
      <c r="R228" s="253">
        <f>Q228*H228</f>
        <v>0</v>
      </c>
      <c r="S228" s="253">
        <v>0</v>
      </c>
      <c r="T228" s="25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5" t="s">
        <v>136</v>
      </c>
      <c r="AT228" s="255" t="s">
        <v>131</v>
      </c>
      <c r="AU228" s="255" t="s">
        <v>87</v>
      </c>
      <c r="AY228" s="18" t="s">
        <v>129</v>
      </c>
      <c r="BE228" s="256">
        <f>IF(N228="základní",J228,0)</f>
        <v>0</v>
      </c>
      <c r="BF228" s="256">
        <f>IF(N228="snížená",J228,0)</f>
        <v>0</v>
      </c>
      <c r="BG228" s="256">
        <f>IF(N228="zákl. přenesená",J228,0)</f>
        <v>0</v>
      </c>
      <c r="BH228" s="256">
        <f>IF(N228="sníž. přenesená",J228,0)</f>
        <v>0</v>
      </c>
      <c r="BI228" s="256">
        <f>IF(N228="nulová",J228,0)</f>
        <v>0</v>
      </c>
      <c r="BJ228" s="18" t="s">
        <v>85</v>
      </c>
      <c r="BK228" s="256">
        <f>ROUND(I228*H228,2)</f>
        <v>0</v>
      </c>
      <c r="BL228" s="18" t="s">
        <v>136</v>
      </c>
      <c r="BM228" s="255" t="s">
        <v>627</v>
      </c>
    </row>
    <row r="229" s="13" customFormat="1">
      <c r="A229" s="13"/>
      <c r="B229" s="257"/>
      <c r="C229" s="258"/>
      <c r="D229" s="259" t="s">
        <v>138</v>
      </c>
      <c r="E229" s="260" t="s">
        <v>1</v>
      </c>
      <c r="F229" s="261" t="s">
        <v>628</v>
      </c>
      <c r="G229" s="258"/>
      <c r="H229" s="260" t="s">
        <v>1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7" t="s">
        <v>138</v>
      </c>
      <c r="AU229" s="267" t="s">
        <v>87</v>
      </c>
      <c r="AV229" s="13" t="s">
        <v>85</v>
      </c>
      <c r="AW229" s="13" t="s">
        <v>34</v>
      </c>
      <c r="AX229" s="13" t="s">
        <v>78</v>
      </c>
      <c r="AY229" s="267" t="s">
        <v>129</v>
      </c>
    </row>
    <row r="230" s="14" customFormat="1">
      <c r="A230" s="14"/>
      <c r="B230" s="268"/>
      <c r="C230" s="269"/>
      <c r="D230" s="259" t="s">
        <v>138</v>
      </c>
      <c r="E230" s="270" t="s">
        <v>1</v>
      </c>
      <c r="F230" s="271" t="s">
        <v>586</v>
      </c>
      <c r="G230" s="269"/>
      <c r="H230" s="272">
        <v>11.76</v>
      </c>
      <c r="I230" s="273"/>
      <c r="J230" s="269"/>
      <c r="K230" s="269"/>
      <c r="L230" s="274"/>
      <c r="M230" s="275"/>
      <c r="N230" s="276"/>
      <c r="O230" s="276"/>
      <c r="P230" s="276"/>
      <c r="Q230" s="276"/>
      <c r="R230" s="276"/>
      <c r="S230" s="276"/>
      <c r="T230" s="27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8" t="s">
        <v>138</v>
      </c>
      <c r="AU230" s="278" t="s">
        <v>87</v>
      </c>
      <c r="AV230" s="14" t="s">
        <v>87</v>
      </c>
      <c r="AW230" s="14" t="s">
        <v>34</v>
      </c>
      <c r="AX230" s="14" t="s">
        <v>78</v>
      </c>
      <c r="AY230" s="278" t="s">
        <v>129</v>
      </c>
    </row>
    <row r="231" s="15" customFormat="1">
      <c r="A231" s="15"/>
      <c r="B231" s="279"/>
      <c r="C231" s="280"/>
      <c r="D231" s="259" t="s">
        <v>138</v>
      </c>
      <c r="E231" s="281" t="s">
        <v>1</v>
      </c>
      <c r="F231" s="282" t="s">
        <v>141</v>
      </c>
      <c r="G231" s="280"/>
      <c r="H231" s="283">
        <v>11.76</v>
      </c>
      <c r="I231" s="284"/>
      <c r="J231" s="280"/>
      <c r="K231" s="280"/>
      <c r="L231" s="285"/>
      <c r="M231" s="286"/>
      <c r="N231" s="287"/>
      <c r="O231" s="287"/>
      <c r="P231" s="287"/>
      <c r="Q231" s="287"/>
      <c r="R231" s="287"/>
      <c r="S231" s="287"/>
      <c r="T231" s="28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9" t="s">
        <v>138</v>
      </c>
      <c r="AU231" s="289" t="s">
        <v>87</v>
      </c>
      <c r="AV231" s="15" t="s">
        <v>136</v>
      </c>
      <c r="AW231" s="15" t="s">
        <v>34</v>
      </c>
      <c r="AX231" s="15" t="s">
        <v>85</v>
      </c>
      <c r="AY231" s="289" t="s">
        <v>129</v>
      </c>
    </row>
    <row r="232" s="2" customFormat="1" ht="16.5" customHeight="1">
      <c r="A232" s="39"/>
      <c r="B232" s="40"/>
      <c r="C232" s="244" t="s">
        <v>258</v>
      </c>
      <c r="D232" s="244" t="s">
        <v>131</v>
      </c>
      <c r="E232" s="245" t="s">
        <v>292</v>
      </c>
      <c r="F232" s="246" t="s">
        <v>293</v>
      </c>
      <c r="G232" s="247" t="s">
        <v>294</v>
      </c>
      <c r="H232" s="248">
        <v>1328.4000000000001</v>
      </c>
      <c r="I232" s="249"/>
      <c r="J232" s="250">
        <f>ROUND(I232*H232,2)</f>
        <v>0</v>
      </c>
      <c r="K232" s="246" t="s">
        <v>135</v>
      </c>
      <c r="L232" s="45"/>
      <c r="M232" s="251" t="s">
        <v>1</v>
      </c>
      <c r="N232" s="252" t="s">
        <v>43</v>
      </c>
      <c r="O232" s="92"/>
      <c r="P232" s="253">
        <f>O232*H232</f>
        <v>0</v>
      </c>
      <c r="Q232" s="253">
        <v>0</v>
      </c>
      <c r="R232" s="253">
        <f>Q232*H232</f>
        <v>0</v>
      </c>
      <c r="S232" s="253">
        <v>0</v>
      </c>
      <c r="T232" s="25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5" t="s">
        <v>136</v>
      </c>
      <c r="AT232" s="255" t="s">
        <v>131</v>
      </c>
      <c r="AU232" s="255" t="s">
        <v>87</v>
      </c>
      <c r="AY232" s="18" t="s">
        <v>129</v>
      </c>
      <c r="BE232" s="256">
        <f>IF(N232="základní",J232,0)</f>
        <v>0</v>
      </c>
      <c r="BF232" s="256">
        <f>IF(N232="snížená",J232,0)</f>
        <v>0</v>
      </c>
      <c r="BG232" s="256">
        <f>IF(N232="zákl. přenesená",J232,0)</f>
        <v>0</v>
      </c>
      <c r="BH232" s="256">
        <f>IF(N232="sníž. přenesená",J232,0)</f>
        <v>0</v>
      </c>
      <c r="BI232" s="256">
        <f>IF(N232="nulová",J232,0)</f>
        <v>0</v>
      </c>
      <c r="BJ232" s="18" t="s">
        <v>85</v>
      </c>
      <c r="BK232" s="256">
        <f>ROUND(I232*H232,2)</f>
        <v>0</v>
      </c>
      <c r="BL232" s="18" t="s">
        <v>136</v>
      </c>
      <c r="BM232" s="255" t="s">
        <v>629</v>
      </c>
    </row>
    <row r="233" s="13" customFormat="1">
      <c r="A233" s="13"/>
      <c r="B233" s="257"/>
      <c r="C233" s="258"/>
      <c r="D233" s="259" t="s">
        <v>138</v>
      </c>
      <c r="E233" s="260" t="s">
        <v>1</v>
      </c>
      <c r="F233" s="261" t="s">
        <v>602</v>
      </c>
      <c r="G233" s="258"/>
      <c r="H233" s="260" t="s">
        <v>1</v>
      </c>
      <c r="I233" s="262"/>
      <c r="J233" s="258"/>
      <c r="K233" s="258"/>
      <c r="L233" s="263"/>
      <c r="M233" s="264"/>
      <c r="N233" s="265"/>
      <c r="O233" s="265"/>
      <c r="P233" s="265"/>
      <c r="Q233" s="265"/>
      <c r="R233" s="265"/>
      <c r="S233" s="265"/>
      <c r="T233" s="26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7" t="s">
        <v>138</v>
      </c>
      <c r="AU233" s="267" t="s">
        <v>87</v>
      </c>
      <c r="AV233" s="13" t="s">
        <v>85</v>
      </c>
      <c r="AW233" s="13" t="s">
        <v>34</v>
      </c>
      <c r="AX233" s="13" t="s">
        <v>78</v>
      </c>
      <c r="AY233" s="267" t="s">
        <v>129</v>
      </c>
    </row>
    <row r="234" s="14" customFormat="1">
      <c r="A234" s="14"/>
      <c r="B234" s="268"/>
      <c r="C234" s="269"/>
      <c r="D234" s="259" t="s">
        <v>138</v>
      </c>
      <c r="E234" s="270" t="s">
        <v>1</v>
      </c>
      <c r="F234" s="271" t="s">
        <v>630</v>
      </c>
      <c r="G234" s="269"/>
      <c r="H234" s="272">
        <v>1328.4000000000001</v>
      </c>
      <c r="I234" s="273"/>
      <c r="J234" s="269"/>
      <c r="K234" s="269"/>
      <c r="L234" s="274"/>
      <c r="M234" s="275"/>
      <c r="N234" s="276"/>
      <c r="O234" s="276"/>
      <c r="P234" s="276"/>
      <c r="Q234" s="276"/>
      <c r="R234" s="276"/>
      <c r="S234" s="276"/>
      <c r="T234" s="27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8" t="s">
        <v>138</v>
      </c>
      <c r="AU234" s="278" t="s">
        <v>87</v>
      </c>
      <c r="AV234" s="14" t="s">
        <v>87</v>
      </c>
      <c r="AW234" s="14" t="s">
        <v>34</v>
      </c>
      <c r="AX234" s="14" t="s">
        <v>78</v>
      </c>
      <c r="AY234" s="278" t="s">
        <v>129</v>
      </c>
    </row>
    <row r="235" s="15" customFormat="1">
      <c r="A235" s="15"/>
      <c r="B235" s="279"/>
      <c r="C235" s="280"/>
      <c r="D235" s="259" t="s">
        <v>138</v>
      </c>
      <c r="E235" s="281" t="s">
        <v>1</v>
      </c>
      <c r="F235" s="282" t="s">
        <v>141</v>
      </c>
      <c r="G235" s="280"/>
      <c r="H235" s="283">
        <v>1328.4000000000001</v>
      </c>
      <c r="I235" s="284"/>
      <c r="J235" s="280"/>
      <c r="K235" s="280"/>
      <c r="L235" s="285"/>
      <c r="M235" s="286"/>
      <c r="N235" s="287"/>
      <c r="O235" s="287"/>
      <c r="P235" s="287"/>
      <c r="Q235" s="287"/>
      <c r="R235" s="287"/>
      <c r="S235" s="287"/>
      <c r="T235" s="28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9" t="s">
        <v>138</v>
      </c>
      <c r="AU235" s="289" t="s">
        <v>87</v>
      </c>
      <c r="AV235" s="15" t="s">
        <v>136</v>
      </c>
      <c r="AW235" s="15" t="s">
        <v>34</v>
      </c>
      <c r="AX235" s="15" t="s">
        <v>85</v>
      </c>
      <c r="AY235" s="289" t="s">
        <v>129</v>
      </c>
    </row>
    <row r="236" s="2" customFormat="1" ht="16.5" customHeight="1">
      <c r="A236" s="39"/>
      <c r="B236" s="40"/>
      <c r="C236" s="244" t="s">
        <v>263</v>
      </c>
      <c r="D236" s="244" t="s">
        <v>131</v>
      </c>
      <c r="E236" s="245" t="s">
        <v>292</v>
      </c>
      <c r="F236" s="246" t="s">
        <v>293</v>
      </c>
      <c r="G236" s="247" t="s">
        <v>294</v>
      </c>
      <c r="H236" s="248">
        <v>0.19400000000000001</v>
      </c>
      <c r="I236" s="249"/>
      <c r="J236" s="250">
        <f>ROUND(I236*H236,2)</f>
        <v>0</v>
      </c>
      <c r="K236" s="246" t="s">
        <v>135</v>
      </c>
      <c r="L236" s="45"/>
      <c r="M236" s="251" t="s">
        <v>1</v>
      </c>
      <c r="N236" s="252" t="s">
        <v>43</v>
      </c>
      <c r="O236" s="92"/>
      <c r="P236" s="253">
        <f>O236*H236</f>
        <v>0</v>
      </c>
      <c r="Q236" s="253">
        <v>0</v>
      </c>
      <c r="R236" s="253">
        <f>Q236*H236</f>
        <v>0</v>
      </c>
      <c r="S236" s="253">
        <v>0</v>
      </c>
      <c r="T236" s="25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5" t="s">
        <v>136</v>
      </c>
      <c r="AT236" s="255" t="s">
        <v>131</v>
      </c>
      <c r="AU236" s="255" t="s">
        <v>87</v>
      </c>
      <c r="AY236" s="18" t="s">
        <v>129</v>
      </c>
      <c r="BE236" s="256">
        <f>IF(N236="základní",J236,0)</f>
        <v>0</v>
      </c>
      <c r="BF236" s="256">
        <f>IF(N236="snížená",J236,0)</f>
        <v>0</v>
      </c>
      <c r="BG236" s="256">
        <f>IF(N236="zákl. přenesená",J236,0)</f>
        <v>0</v>
      </c>
      <c r="BH236" s="256">
        <f>IF(N236="sníž. přenesená",J236,0)</f>
        <v>0</v>
      </c>
      <c r="BI236" s="256">
        <f>IF(N236="nulová",J236,0)</f>
        <v>0</v>
      </c>
      <c r="BJ236" s="18" t="s">
        <v>85</v>
      </c>
      <c r="BK236" s="256">
        <f>ROUND(I236*H236,2)</f>
        <v>0</v>
      </c>
      <c r="BL236" s="18" t="s">
        <v>136</v>
      </c>
      <c r="BM236" s="255" t="s">
        <v>631</v>
      </c>
    </row>
    <row r="237" s="13" customFormat="1">
      <c r="A237" s="13"/>
      <c r="B237" s="257"/>
      <c r="C237" s="258"/>
      <c r="D237" s="259" t="s">
        <v>138</v>
      </c>
      <c r="E237" s="260" t="s">
        <v>1</v>
      </c>
      <c r="F237" s="261" t="s">
        <v>604</v>
      </c>
      <c r="G237" s="258"/>
      <c r="H237" s="260" t="s">
        <v>1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7" t="s">
        <v>138</v>
      </c>
      <c r="AU237" s="267" t="s">
        <v>87</v>
      </c>
      <c r="AV237" s="13" t="s">
        <v>85</v>
      </c>
      <c r="AW237" s="13" t="s">
        <v>34</v>
      </c>
      <c r="AX237" s="13" t="s">
        <v>78</v>
      </c>
      <c r="AY237" s="267" t="s">
        <v>129</v>
      </c>
    </row>
    <row r="238" s="14" customFormat="1">
      <c r="A238" s="14"/>
      <c r="B238" s="268"/>
      <c r="C238" s="269"/>
      <c r="D238" s="259" t="s">
        <v>138</v>
      </c>
      <c r="E238" s="270" t="s">
        <v>1</v>
      </c>
      <c r="F238" s="271" t="s">
        <v>632</v>
      </c>
      <c r="G238" s="269"/>
      <c r="H238" s="272">
        <v>0.19400000000000001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8" t="s">
        <v>138</v>
      </c>
      <c r="AU238" s="278" t="s">
        <v>87</v>
      </c>
      <c r="AV238" s="14" t="s">
        <v>87</v>
      </c>
      <c r="AW238" s="14" t="s">
        <v>34</v>
      </c>
      <c r="AX238" s="14" t="s">
        <v>78</v>
      </c>
      <c r="AY238" s="278" t="s">
        <v>129</v>
      </c>
    </row>
    <row r="239" s="15" customFormat="1">
      <c r="A239" s="15"/>
      <c r="B239" s="279"/>
      <c r="C239" s="280"/>
      <c r="D239" s="259" t="s">
        <v>138</v>
      </c>
      <c r="E239" s="281" t="s">
        <v>1</v>
      </c>
      <c r="F239" s="282" t="s">
        <v>141</v>
      </c>
      <c r="G239" s="280"/>
      <c r="H239" s="283">
        <v>0.19400000000000001</v>
      </c>
      <c r="I239" s="284"/>
      <c r="J239" s="280"/>
      <c r="K239" s="280"/>
      <c r="L239" s="285"/>
      <c r="M239" s="286"/>
      <c r="N239" s="287"/>
      <c r="O239" s="287"/>
      <c r="P239" s="287"/>
      <c r="Q239" s="287"/>
      <c r="R239" s="287"/>
      <c r="S239" s="287"/>
      <c r="T239" s="28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9" t="s">
        <v>138</v>
      </c>
      <c r="AU239" s="289" t="s">
        <v>87</v>
      </c>
      <c r="AV239" s="15" t="s">
        <v>136</v>
      </c>
      <c r="AW239" s="15" t="s">
        <v>34</v>
      </c>
      <c r="AX239" s="15" t="s">
        <v>85</v>
      </c>
      <c r="AY239" s="289" t="s">
        <v>129</v>
      </c>
    </row>
    <row r="240" s="2" customFormat="1" ht="16.5" customHeight="1">
      <c r="A240" s="39"/>
      <c r="B240" s="40"/>
      <c r="C240" s="244" t="s">
        <v>267</v>
      </c>
      <c r="D240" s="244" t="s">
        <v>131</v>
      </c>
      <c r="E240" s="245" t="s">
        <v>292</v>
      </c>
      <c r="F240" s="246" t="s">
        <v>293</v>
      </c>
      <c r="G240" s="247" t="s">
        <v>294</v>
      </c>
      <c r="H240" s="248">
        <v>21.167999999999999</v>
      </c>
      <c r="I240" s="249"/>
      <c r="J240" s="250">
        <f>ROUND(I240*H240,2)</f>
        <v>0</v>
      </c>
      <c r="K240" s="246" t="s">
        <v>135</v>
      </c>
      <c r="L240" s="45"/>
      <c r="M240" s="251" t="s">
        <v>1</v>
      </c>
      <c r="N240" s="252" t="s">
        <v>43</v>
      </c>
      <c r="O240" s="92"/>
      <c r="P240" s="253">
        <f>O240*H240</f>
        <v>0</v>
      </c>
      <c r="Q240" s="253">
        <v>0</v>
      </c>
      <c r="R240" s="253">
        <f>Q240*H240</f>
        <v>0</v>
      </c>
      <c r="S240" s="253">
        <v>0</v>
      </c>
      <c r="T240" s="25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5" t="s">
        <v>136</v>
      </c>
      <c r="AT240" s="255" t="s">
        <v>131</v>
      </c>
      <c r="AU240" s="255" t="s">
        <v>87</v>
      </c>
      <c r="AY240" s="18" t="s">
        <v>129</v>
      </c>
      <c r="BE240" s="256">
        <f>IF(N240="základní",J240,0)</f>
        <v>0</v>
      </c>
      <c r="BF240" s="256">
        <f>IF(N240="snížená",J240,0)</f>
        <v>0</v>
      </c>
      <c r="BG240" s="256">
        <f>IF(N240="zákl. přenesená",J240,0)</f>
        <v>0</v>
      </c>
      <c r="BH240" s="256">
        <f>IF(N240="sníž. přenesená",J240,0)</f>
        <v>0</v>
      </c>
      <c r="BI240" s="256">
        <f>IF(N240="nulová",J240,0)</f>
        <v>0</v>
      </c>
      <c r="BJ240" s="18" t="s">
        <v>85</v>
      </c>
      <c r="BK240" s="256">
        <f>ROUND(I240*H240,2)</f>
        <v>0</v>
      </c>
      <c r="BL240" s="18" t="s">
        <v>136</v>
      </c>
      <c r="BM240" s="255" t="s">
        <v>633</v>
      </c>
    </row>
    <row r="241" s="13" customFormat="1">
      <c r="A241" s="13"/>
      <c r="B241" s="257"/>
      <c r="C241" s="258"/>
      <c r="D241" s="259" t="s">
        <v>138</v>
      </c>
      <c r="E241" s="260" t="s">
        <v>1</v>
      </c>
      <c r="F241" s="261" t="s">
        <v>600</v>
      </c>
      <c r="G241" s="258"/>
      <c r="H241" s="260" t="s">
        <v>1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7" t="s">
        <v>138</v>
      </c>
      <c r="AU241" s="267" t="s">
        <v>87</v>
      </c>
      <c r="AV241" s="13" t="s">
        <v>85</v>
      </c>
      <c r="AW241" s="13" t="s">
        <v>34</v>
      </c>
      <c r="AX241" s="13" t="s">
        <v>78</v>
      </c>
      <c r="AY241" s="267" t="s">
        <v>129</v>
      </c>
    </row>
    <row r="242" s="14" customFormat="1">
      <c r="A242" s="14"/>
      <c r="B242" s="268"/>
      <c r="C242" s="269"/>
      <c r="D242" s="259" t="s">
        <v>138</v>
      </c>
      <c r="E242" s="270" t="s">
        <v>1</v>
      </c>
      <c r="F242" s="271" t="s">
        <v>634</v>
      </c>
      <c r="G242" s="269"/>
      <c r="H242" s="272">
        <v>21.167999999999999</v>
      </c>
      <c r="I242" s="273"/>
      <c r="J242" s="269"/>
      <c r="K242" s="269"/>
      <c r="L242" s="274"/>
      <c r="M242" s="275"/>
      <c r="N242" s="276"/>
      <c r="O242" s="276"/>
      <c r="P242" s="276"/>
      <c r="Q242" s="276"/>
      <c r="R242" s="276"/>
      <c r="S242" s="276"/>
      <c r="T242" s="27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8" t="s">
        <v>138</v>
      </c>
      <c r="AU242" s="278" t="s">
        <v>87</v>
      </c>
      <c r="AV242" s="14" t="s">
        <v>87</v>
      </c>
      <c r="AW242" s="14" t="s">
        <v>34</v>
      </c>
      <c r="AX242" s="14" t="s">
        <v>78</v>
      </c>
      <c r="AY242" s="278" t="s">
        <v>129</v>
      </c>
    </row>
    <row r="243" s="15" customFormat="1">
      <c r="A243" s="15"/>
      <c r="B243" s="279"/>
      <c r="C243" s="280"/>
      <c r="D243" s="259" t="s">
        <v>138</v>
      </c>
      <c r="E243" s="281" t="s">
        <v>1</v>
      </c>
      <c r="F243" s="282" t="s">
        <v>141</v>
      </c>
      <c r="G243" s="280"/>
      <c r="H243" s="283">
        <v>21.167999999999999</v>
      </c>
      <c r="I243" s="284"/>
      <c r="J243" s="280"/>
      <c r="K243" s="280"/>
      <c r="L243" s="285"/>
      <c r="M243" s="286"/>
      <c r="N243" s="287"/>
      <c r="O243" s="287"/>
      <c r="P243" s="287"/>
      <c r="Q243" s="287"/>
      <c r="R243" s="287"/>
      <c r="S243" s="287"/>
      <c r="T243" s="288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9" t="s">
        <v>138</v>
      </c>
      <c r="AU243" s="289" t="s">
        <v>87</v>
      </c>
      <c r="AV243" s="15" t="s">
        <v>136</v>
      </c>
      <c r="AW243" s="15" t="s">
        <v>34</v>
      </c>
      <c r="AX243" s="15" t="s">
        <v>85</v>
      </c>
      <c r="AY243" s="289" t="s">
        <v>129</v>
      </c>
    </row>
    <row r="244" s="2" customFormat="1" ht="16.5" customHeight="1">
      <c r="A244" s="39"/>
      <c r="B244" s="40"/>
      <c r="C244" s="244" t="s">
        <v>273</v>
      </c>
      <c r="D244" s="244" t="s">
        <v>131</v>
      </c>
      <c r="E244" s="245" t="s">
        <v>307</v>
      </c>
      <c r="F244" s="246" t="s">
        <v>308</v>
      </c>
      <c r="G244" s="247" t="s">
        <v>244</v>
      </c>
      <c r="H244" s="248">
        <v>12.32</v>
      </c>
      <c r="I244" s="249"/>
      <c r="J244" s="250">
        <f>ROUND(I244*H244,2)</f>
        <v>0</v>
      </c>
      <c r="K244" s="246" t="s">
        <v>135</v>
      </c>
      <c r="L244" s="45"/>
      <c r="M244" s="251" t="s">
        <v>1</v>
      </c>
      <c r="N244" s="252" t="s">
        <v>43</v>
      </c>
      <c r="O244" s="92"/>
      <c r="P244" s="253">
        <f>O244*H244</f>
        <v>0</v>
      </c>
      <c r="Q244" s="253">
        <v>0</v>
      </c>
      <c r="R244" s="253">
        <f>Q244*H244</f>
        <v>0</v>
      </c>
      <c r="S244" s="253">
        <v>0</v>
      </c>
      <c r="T244" s="25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5" t="s">
        <v>136</v>
      </c>
      <c r="AT244" s="255" t="s">
        <v>131</v>
      </c>
      <c r="AU244" s="255" t="s">
        <v>87</v>
      </c>
      <c r="AY244" s="18" t="s">
        <v>129</v>
      </c>
      <c r="BE244" s="256">
        <f>IF(N244="základní",J244,0)</f>
        <v>0</v>
      </c>
      <c r="BF244" s="256">
        <f>IF(N244="snížená",J244,0)</f>
        <v>0</v>
      </c>
      <c r="BG244" s="256">
        <f>IF(N244="zákl. přenesená",J244,0)</f>
        <v>0</v>
      </c>
      <c r="BH244" s="256">
        <f>IF(N244="sníž. přenesená",J244,0)</f>
        <v>0</v>
      </c>
      <c r="BI244" s="256">
        <f>IF(N244="nulová",J244,0)</f>
        <v>0</v>
      </c>
      <c r="BJ244" s="18" t="s">
        <v>85</v>
      </c>
      <c r="BK244" s="256">
        <f>ROUND(I244*H244,2)</f>
        <v>0</v>
      </c>
      <c r="BL244" s="18" t="s">
        <v>136</v>
      </c>
      <c r="BM244" s="255" t="s">
        <v>635</v>
      </c>
    </row>
    <row r="245" s="13" customFormat="1">
      <c r="A245" s="13"/>
      <c r="B245" s="257"/>
      <c r="C245" s="258"/>
      <c r="D245" s="259" t="s">
        <v>138</v>
      </c>
      <c r="E245" s="260" t="s">
        <v>1</v>
      </c>
      <c r="F245" s="261" t="s">
        <v>636</v>
      </c>
      <c r="G245" s="258"/>
      <c r="H245" s="260" t="s">
        <v>1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7" t="s">
        <v>138</v>
      </c>
      <c r="AU245" s="267" t="s">
        <v>87</v>
      </c>
      <c r="AV245" s="13" t="s">
        <v>85</v>
      </c>
      <c r="AW245" s="13" t="s">
        <v>34</v>
      </c>
      <c r="AX245" s="13" t="s">
        <v>78</v>
      </c>
      <c r="AY245" s="267" t="s">
        <v>129</v>
      </c>
    </row>
    <row r="246" s="14" customFormat="1">
      <c r="A246" s="14"/>
      <c r="B246" s="268"/>
      <c r="C246" s="269"/>
      <c r="D246" s="259" t="s">
        <v>138</v>
      </c>
      <c r="E246" s="270" t="s">
        <v>1</v>
      </c>
      <c r="F246" s="271" t="s">
        <v>637</v>
      </c>
      <c r="G246" s="269"/>
      <c r="H246" s="272">
        <v>12.32</v>
      </c>
      <c r="I246" s="273"/>
      <c r="J246" s="269"/>
      <c r="K246" s="269"/>
      <c r="L246" s="274"/>
      <c r="M246" s="275"/>
      <c r="N246" s="276"/>
      <c r="O246" s="276"/>
      <c r="P246" s="276"/>
      <c r="Q246" s="276"/>
      <c r="R246" s="276"/>
      <c r="S246" s="276"/>
      <c r="T246" s="27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8" t="s">
        <v>138</v>
      </c>
      <c r="AU246" s="278" t="s">
        <v>87</v>
      </c>
      <c r="AV246" s="14" t="s">
        <v>87</v>
      </c>
      <c r="AW246" s="14" t="s">
        <v>34</v>
      </c>
      <c r="AX246" s="14" t="s">
        <v>78</v>
      </c>
      <c r="AY246" s="278" t="s">
        <v>129</v>
      </c>
    </row>
    <row r="247" s="15" customFormat="1">
      <c r="A247" s="15"/>
      <c r="B247" s="279"/>
      <c r="C247" s="280"/>
      <c r="D247" s="259" t="s">
        <v>138</v>
      </c>
      <c r="E247" s="281" t="s">
        <v>1</v>
      </c>
      <c r="F247" s="282" t="s">
        <v>141</v>
      </c>
      <c r="G247" s="280"/>
      <c r="H247" s="283">
        <v>12.32</v>
      </c>
      <c r="I247" s="284"/>
      <c r="J247" s="280"/>
      <c r="K247" s="280"/>
      <c r="L247" s="285"/>
      <c r="M247" s="286"/>
      <c r="N247" s="287"/>
      <c r="O247" s="287"/>
      <c r="P247" s="287"/>
      <c r="Q247" s="287"/>
      <c r="R247" s="287"/>
      <c r="S247" s="287"/>
      <c r="T247" s="28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9" t="s">
        <v>138</v>
      </c>
      <c r="AU247" s="289" t="s">
        <v>87</v>
      </c>
      <c r="AV247" s="15" t="s">
        <v>136</v>
      </c>
      <c r="AW247" s="15" t="s">
        <v>34</v>
      </c>
      <c r="AX247" s="15" t="s">
        <v>85</v>
      </c>
      <c r="AY247" s="289" t="s">
        <v>129</v>
      </c>
    </row>
    <row r="248" s="2" customFormat="1" ht="16.5" customHeight="1">
      <c r="A248" s="39"/>
      <c r="B248" s="40"/>
      <c r="C248" s="301" t="s">
        <v>276</v>
      </c>
      <c r="D248" s="301" t="s">
        <v>313</v>
      </c>
      <c r="E248" s="302" t="s">
        <v>314</v>
      </c>
      <c r="F248" s="303" t="s">
        <v>638</v>
      </c>
      <c r="G248" s="304" t="s">
        <v>244</v>
      </c>
      <c r="H248" s="305">
        <v>12.32</v>
      </c>
      <c r="I248" s="306"/>
      <c r="J248" s="307">
        <f>ROUND(I248*H248,2)</f>
        <v>0</v>
      </c>
      <c r="K248" s="303" t="s">
        <v>1</v>
      </c>
      <c r="L248" s="308"/>
      <c r="M248" s="309" t="s">
        <v>1</v>
      </c>
      <c r="N248" s="310" t="s">
        <v>43</v>
      </c>
      <c r="O248" s="92"/>
      <c r="P248" s="253">
        <f>O248*H248</f>
        <v>0</v>
      </c>
      <c r="Q248" s="253">
        <v>0</v>
      </c>
      <c r="R248" s="253">
        <f>Q248*H248</f>
        <v>0</v>
      </c>
      <c r="S248" s="253">
        <v>0</v>
      </c>
      <c r="T248" s="25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5" t="s">
        <v>172</v>
      </c>
      <c r="AT248" s="255" t="s">
        <v>313</v>
      </c>
      <c r="AU248" s="255" t="s">
        <v>87</v>
      </c>
      <c r="AY248" s="18" t="s">
        <v>129</v>
      </c>
      <c r="BE248" s="256">
        <f>IF(N248="základní",J248,0)</f>
        <v>0</v>
      </c>
      <c r="BF248" s="256">
        <f>IF(N248="snížená",J248,0)</f>
        <v>0</v>
      </c>
      <c r="BG248" s="256">
        <f>IF(N248="zákl. přenesená",J248,0)</f>
        <v>0</v>
      </c>
      <c r="BH248" s="256">
        <f>IF(N248="sníž. přenesená",J248,0)</f>
        <v>0</v>
      </c>
      <c r="BI248" s="256">
        <f>IF(N248="nulová",J248,0)</f>
        <v>0</v>
      </c>
      <c r="BJ248" s="18" t="s">
        <v>85</v>
      </c>
      <c r="BK248" s="256">
        <f>ROUND(I248*H248,2)</f>
        <v>0</v>
      </c>
      <c r="BL248" s="18" t="s">
        <v>136</v>
      </c>
      <c r="BM248" s="255" t="s">
        <v>639</v>
      </c>
    </row>
    <row r="249" s="13" customFormat="1">
      <c r="A249" s="13"/>
      <c r="B249" s="257"/>
      <c r="C249" s="258"/>
      <c r="D249" s="259" t="s">
        <v>138</v>
      </c>
      <c r="E249" s="260" t="s">
        <v>1</v>
      </c>
      <c r="F249" s="261" t="s">
        <v>636</v>
      </c>
      <c r="G249" s="258"/>
      <c r="H249" s="260" t="s">
        <v>1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7" t="s">
        <v>138</v>
      </c>
      <c r="AU249" s="267" t="s">
        <v>87</v>
      </c>
      <c r="AV249" s="13" t="s">
        <v>85</v>
      </c>
      <c r="AW249" s="13" t="s">
        <v>34</v>
      </c>
      <c r="AX249" s="13" t="s">
        <v>78</v>
      </c>
      <c r="AY249" s="267" t="s">
        <v>129</v>
      </c>
    </row>
    <row r="250" s="14" customFormat="1">
      <c r="A250" s="14"/>
      <c r="B250" s="268"/>
      <c r="C250" s="269"/>
      <c r="D250" s="259" t="s">
        <v>138</v>
      </c>
      <c r="E250" s="270" t="s">
        <v>1</v>
      </c>
      <c r="F250" s="271" t="s">
        <v>637</v>
      </c>
      <c r="G250" s="269"/>
      <c r="H250" s="272">
        <v>12.32</v>
      </c>
      <c r="I250" s="273"/>
      <c r="J250" s="269"/>
      <c r="K250" s="269"/>
      <c r="L250" s="274"/>
      <c r="M250" s="275"/>
      <c r="N250" s="276"/>
      <c r="O250" s="276"/>
      <c r="P250" s="276"/>
      <c r="Q250" s="276"/>
      <c r="R250" s="276"/>
      <c r="S250" s="276"/>
      <c r="T250" s="27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8" t="s">
        <v>138</v>
      </c>
      <c r="AU250" s="278" t="s">
        <v>87</v>
      </c>
      <c r="AV250" s="14" t="s">
        <v>87</v>
      </c>
      <c r="AW250" s="14" t="s">
        <v>34</v>
      </c>
      <c r="AX250" s="14" t="s">
        <v>78</v>
      </c>
      <c r="AY250" s="278" t="s">
        <v>129</v>
      </c>
    </row>
    <row r="251" s="15" customFormat="1">
      <c r="A251" s="15"/>
      <c r="B251" s="279"/>
      <c r="C251" s="280"/>
      <c r="D251" s="259" t="s">
        <v>138</v>
      </c>
      <c r="E251" s="281" t="s">
        <v>1</v>
      </c>
      <c r="F251" s="282" t="s">
        <v>141</v>
      </c>
      <c r="G251" s="280"/>
      <c r="H251" s="283">
        <v>12.32</v>
      </c>
      <c r="I251" s="284"/>
      <c r="J251" s="280"/>
      <c r="K251" s="280"/>
      <c r="L251" s="285"/>
      <c r="M251" s="286"/>
      <c r="N251" s="287"/>
      <c r="O251" s="287"/>
      <c r="P251" s="287"/>
      <c r="Q251" s="287"/>
      <c r="R251" s="287"/>
      <c r="S251" s="287"/>
      <c r="T251" s="28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89" t="s">
        <v>138</v>
      </c>
      <c r="AU251" s="289" t="s">
        <v>87</v>
      </c>
      <c r="AV251" s="15" t="s">
        <v>136</v>
      </c>
      <c r="AW251" s="15" t="s">
        <v>34</v>
      </c>
      <c r="AX251" s="15" t="s">
        <v>85</v>
      </c>
      <c r="AY251" s="289" t="s">
        <v>129</v>
      </c>
    </row>
    <row r="252" s="2" customFormat="1" ht="16.5" customHeight="1">
      <c r="A252" s="39"/>
      <c r="B252" s="40"/>
      <c r="C252" s="244" t="s">
        <v>140</v>
      </c>
      <c r="D252" s="244" t="s">
        <v>131</v>
      </c>
      <c r="E252" s="245" t="s">
        <v>640</v>
      </c>
      <c r="F252" s="246" t="s">
        <v>641</v>
      </c>
      <c r="G252" s="247" t="s">
        <v>134</v>
      </c>
      <c r="H252" s="248">
        <v>1000</v>
      </c>
      <c r="I252" s="249"/>
      <c r="J252" s="250">
        <f>ROUND(I252*H252,2)</f>
        <v>0</v>
      </c>
      <c r="K252" s="246" t="s">
        <v>135</v>
      </c>
      <c r="L252" s="45"/>
      <c r="M252" s="251" t="s">
        <v>1</v>
      </c>
      <c r="N252" s="252" t="s">
        <v>43</v>
      </c>
      <c r="O252" s="92"/>
      <c r="P252" s="253">
        <f>O252*H252</f>
        <v>0</v>
      </c>
      <c r="Q252" s="253">
        <v>0</v>
      </c>
      <c r="R252" s="253">
        <f>Q252*H252</f>
        <v>0</v>
      </c>
      <c r="S252" s="253">
        <v>0</v>
      </c>
      <c r="T252" s="25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5" t="s">
        <v>136</v>
      </c>
      <c r="AT252" s="255" t="s">
        <v>131</v>
      </c>
      <c r="AU252" s="255" t="s">
        <v>87</v>
      </c>
      <c r="AY252" s="18" t="s">
        <v>129</v>
      </c>
      <c r="BE252" s="256">
        <f>IF(N252="základní",J252,0)</f>
        <v>0</v>
      </c>
      <c r="BF252" s="256">
        <f>IF(N252="snížená",J252,0)</f>
        <v>0</v>
      </c>
      <c r="BG252" s="256">
        <f>IF(N252="zákl. přenesená",J252,0)</f>
        <v>0</v>
      </c>
      <c r="BH252" s="256">
        <f>IF(N252="sníž. přenesená",J252,0)</f>
        <v>0</v>
      </c>
      <c r="BI252" s="256">
        <f>IF(N252="nulová",J252,0)</f>
        <v>0</v>
      </c>
      <c r="BJ252" s="18" t="s">
        <v>85</v>
      </c>
      <c r="BK252" s="256">
        <f>ROUND(I252*H252,2)</f>
        <v>0</v>
      </c>
      <c r="BL252" s="18" t="s">
        <v>136</v>
      </c>
      <c r="BM252" s="255" t="s">
        <v>642</v>
      </c>
    </row>
    <row r="253" s="13" customFormat="1">
      <c r="A253" s="13"/>
      <c r="B253" s="257"/>
      <c r="C253" s="258"/>
      <c r="D253" s="259" t="s">
        <v>138</v>
      </c>
      <c r="E253" s="260" t="s">
        <v>1</v>
      </c>
      <c r="F253" s="261" t="s">
        <v>643</v>
      </c>
      <c r="G253" s="258"/>
      <c r="H253" s="260" t="s">
        <v>1</v>
      </c>
      <c r="I253" s="262"/>
      <c r="J253" s="258"/>
      <c r="K253" s="258"/>
      <c r="L253" s="263"/>
      <c r="M253" s="264"/>
      <c r="N253" s="265"/>
      <c r="O253" s="265"/>
      <c r="P253" s="265"/>
      <c r="Q253" s="265"/>
      <c r="R253" s="265"/>
      <c r="S253" s="265"/>
      <c r="T253" s="26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7" t="s">
        <v>138</v>
      </c>
      <c r="AU253" s="267" t="s">
        <v>87</v>
      </c>
      <c r="AV253" s="13" t="s">
        <v>85</v>
      </c>
      <c r="AW253" s="13" t="s">
        <v>34</v>
      </c>
      <c r="AX253" s="13" t="s">
        <v>78</v>
      </c>
      <c r="AY253" s="267" t="s">
        <v>129</v>
      </c>
    </row>
    <row r="254" s="14" customFormat="1">
      <c r="A254" s="14"/>
      <c r="B254" s="268"/>
      <c r="C254" s="269"/>
      <c r="D254" s="259" t="s">
        <v>138</v>
      </c>
      <c r="E254" s="270" t="s">
        <v>1</v>
      </c>
      <c r="F254" s="271" t="s">
        <v>644</v>
      </c>
      <c r="G254" s="269"/>
      <c r="H254" s="272">
        <v>1000</v>
      </c>
      <c r="I254" s="273"/>
      <c r="J254" s="269"/>
      <c r="K254" s="269"/>
      <c r="L254" s="274"/>
      <c r="M254" s="275"/>
      <c r="N254" s="276"/>
      <c r="O254" s="276"/>
      <c r="P254" s="276"/>
      <c r="Q254" s="276"/>
      <c r="R254" s="276"/>
      <c r="S254" s="276"/>
      <c r="T254" s="27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8" t="s">
        <v>138</v>
      </c>
      <c r="AU254" s="278" t="s">
        <v>87</v>
      </c>
      <c r="AV254" s="14" t="s">
        <v>87</v>
      </c>
      <c r="AW254" s="14" t="s">
        <v>34</v>
      </c>
      <c r="AX254" s="14" t="s">
        <v>78</v>
      </c>
      <c r="AY254" s="278" t="s">
        <v>129</v>
      </c>
    </row>
    <row r="255" s="15" customFormat="1">
      <c r="A255" s="15"/>
      <c r="B255" s="279"/>
      <c r="C255" s="280"/>
      <c r="D255" s="259" t="s">
        <v>138</v>
      </c>
      <c r="E255" s="281" t="s">
        <v>1</v>
      </c>
      <c r="F255" s="282" t="s">
        <v>141</v>
      </c>
      <c r="G255" s="280"/>
      <c r="H255" s="283">
        <v>1000</v>
      </c>
      <c r="I255" s="284"/>
      <c r="J255" s="280"/>
      <c r="K255" s="280"/>
      <c r="L255" s="285"/>
      <c r="M255" s="286"/>
      <c r="N255" s="287"/>
      <c r="O255" s="287"/>
      <c r="P255" s="287"/>
      <c r="Q255" s="287"/>
      <c r="R255" s="287"/>
      <c r="S255" s="287"/>
      <c r="T255" s="28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89" t="s">
        <v>138</v>
      </c>
      <c r="AU255" s="289" t="s">
        <v>87</v>
      </c>
      <c r="AV255" s="15" t="s">
        <v>136</v>
      </c>
      <c r="AW255" s="15" t="s">
        <v>34</v>
      </c>
      <c r="AX255" s="15" t="s">
        <v>85</v>
      </c>
      <c r="AY255" s="289" t="s">
        <v>129</v>
      </c>
    </row>
    <row r="256" s="2" customFormat="1" ht="16.5" customHeight="1">
      <c r="A256" s="39"/>
      <c r="B256" s="40"/>
      <c r="C256" s="301" t="s">
        <v>284</v>
      </c>
      <c r="D256" s="301" t="s">
        <v>313</v>
      </c>
      <c r="E256" s="302" t="s">
        <v>645</v>
      </c>
      <c r="F256" s="303" t="s">
        <v>646</v>
      </c>
      <c r="G256" s="304" t="s">
        <v>244</v>
      </c>
      <c r="H256" s="305">
        <v>29</v>
      </c>
      <c r="I256" s="306"/>
      <c r="J256" s="307">
        <f>ROUND(I256*H256,2)</f>
        <v>0</v>
      </c>
      <c r="K256" s="303" t="s">
        <v>1</v>
      </c>
      <c r="L256" s="308"/>
      <c r="M256" s="309" t="s">
        <v>1</v>
      </c>
      <c r="N256" s="310" t="s">
        <v>43</v>
      </c>
      <c r="O256" s="92"/>
      <c r="P256" s="253">
        <f>O256*H256</f>
        <v>0</v>
      </c>
      <c r="Q256" s="253">
        <v>0</v>
      </c>
      <c r="R256" s="253">
        <f>Q256*H256</f>
        <v>0</v>
      </c>
      <c r="S256" s="253">
        <v>0</v>
      </c>
      <c r="T256" s="25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5" t="s">
        <v>172</v>
      </c>
      <c r="AT256" s="255" t="s">
        <v>313</v>
      </c>
      <c r="AU256" s="255" t="s">
        <v>87</v>
      </c>
      <c r="AY256" s="18" t="s">
        <v>129</v>
      </c>
      <c r="BE256" s="256">
        <f>IF(N256="základní",J256,0)</f>
        <v>0</v>
      </c>
      <c r="BF256" s="256">
        <f>IF(N256="snížená",J256,0)</f>
        <v>0</v>
      </c>
      <c r="BG256" s="256">
        <f>IF(N256="zákl. přenesená",J256,0)</f>
        <v>0</v>
      </c>
      <c r="BH256" s="256">
        <f>IF(N256="sníž. přenesená",J256,0)</f>
        <v>0</v>
      </c>
      <c r="BI256" s="256">
        <f>IF(N256="nulová",J256,0)</f>
        <v>0</v>
      </c>
      <c r="BJ256" s="18" t="s">
        <v>85</v>
      </c>
      <c r="BK256" s="256">
        <f>ROUND(I256*H256,2)</f>
        <v>0</v>
      </c>
      <c r="BL256" s="18" t="s">
        <v>136</v>
      </c>
      <c r="BM256" s="255" t="s">
        <v>647</v>
      </c>
    </row>
    <row r="257" s="13" customFormat="1">
      <c r="A257" s="13"/>
      <c r="B257" s="257"/>
      <c r="C257" s="258"/>
      <c r="D257" s="259" t="s">
        <v>138</v>
      </c>
      <c r="E257" s="260" t="s">
        <v>1</v>
      </c>
      <c r="F257" s="261" t="s">
        <v>648</v>
      </c>
      <c r="G257" s="258"/>
      <c r="H257" s="260" t="s">
        <v>1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7" t="s">
        <v>138</v>
      </c>
      <c r="AU257" s="267" t="s">
        <v>87</v>
      </c>
      <c r="AV257" s="13" t="s">
        <v>85</v>
      </c>
      <c r="AW257" s="13" t="s">
        <v>34</v>
      </c>
      <c r="AX257" s="13" t="s">
        <v>78</v>
      </c>
      <c r="AY257" s="267" t="s">
        <v>129</v>
      </c>
    </row>
    <row r="258" s="14" customFormat="1">
      <c r="A258" s="14"/>
      <c r="B258" s="268"/>
      <c r="C258" s="269"/>
      <c r="D258" s="259" t="s">
        <v>138</v>
      </c>
      <c r="E258" s="270" t="s">
        <v>1</v>
      </c>
      <c r="F258" s="271" t="s">
        <v>608</v>
      </c>
      <c r="G258" s="269"/>
      <c r="H258" s="272">
        <v>29</v>
      </c>
      <c r="I258" s="273"/>
      <c r="J258" s="269"/>
      <c r="K258" s="269"/>
      <c r="L258" s="274"/>
      <c r="M258" s="275"/>
      <c r="N258" s="276"/>
      <c r="O258" s="276"/>
      <c r="P258" s="276"/>
      <c r="Q258" s="276"/>
      <c r="R258" s="276"/>
      <c r="S258" s="276"/>
      <c r="T258" s="27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8" t="s">
        <v>138</v>
      </c>
      <c r="AU258" s="278" t="s">
        <v>87</v>
      </c>
      <c r="AV258" s="14" t="s">
        <v>87</v>
      </c>
      <c r="AW258" s="14" t="s">
        <v>34</v>
      </c>
      <c r="AX258" s="14" t="s">
        <v>78</v>
      </c>
      <c r="AY258" s="278" t="s">
        <v>129</v>
      </c>
    </row>
    <row r="259" s="15" customFormat="1">
      <c r="A259" s="15"/>
      <c r="B259" s="279"/>
      <c r="C259" s="280"/>
      <c r="D259" s="259" t="s">
        <v>138</v>
      </c>
      <c r="E259" s="281" t="s">
        <v>1</v>
      </c>
      <c r="F259" s="282" t="s">
        <v>141</v>
      </c>
      <c r="G259" s="280"/>
      <c r="H259" s="283">
        <v>29</v>
      </c>
      <c r="I259" s="284"/>
      <c r="J259" s="280"/>
      <c r="K259" s="280"/>
      <c r="L259" s="285"/>
      <c r="M259" s="286"/>
      <c r="N259" s="287"/>
      <c r="O259" s="287"/>
      <c r="P259" s="287"/>
      <c r="Q259" s="287"/>
      <c r="R259" s="287"/>
      <c r="S259" s="287"/>
      <c r="T259" s="28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9" t="s">
        <v>138</v>
      </c>
      <c r="AU259" s="289" t="s">
        <v>87</v>
      </c>
      <c r="AV259" s="15" t="s">
        <v>136</v>
      </c>
      <c r="AW259" s="15" t="s">
        <v>34</v>
      </c>
      <c r="AX259" s="15" t="s">
        <v>85</v>
      </c>
      <c r="AY259" s="289" t="s">
        <v>129</v>
      </c>
    </row>
    <row r="260" s="2" customFormat="1" ht="16.5" customHeight="1">
      <c r="A260" s="39"/>
      <c r="B260" s="40"/>
      <c r="C260" s="244" t="s">
        <v>289</v>
      </c>
      <c r="D260" s="244" t="s">
        <v>131</v>
      </c>
      <c r="E260" s="245" t="s">
        <v>640</v>
      </c>
      <c r="F260" s="246" t="s">
        <v>641</v>
      </c>
      <c r="G260" s="247" t="s">
        <v>134</v>
      </c>
      <c r="H260" s="248">
        <v>36</v>
      </c>
      <c r="I260" s="249"/>
      <c r="J260" s="250">
        <f>ROUND(I260*H260,2)</f>
        <v>0</v>
      </c>
      <c r="K260" s="246" t="s">
        <v>135</v>
      </c>
      <c r="L260" s="45"/>
      <c r="M260" s="251" t="s">
        <v>1</v>
      </c>
      <c r="N260" s="252" t="s">
        <v>43</v>
      </c>
      <c r="O260" s="92"/>
      <c r="P260" s="253">
        <f>O260*H260</f>
        <v>0</v>
      </c>
      <c r="Q260" s="253">
        <v>0</v>
      </c>
      <c r="R260" s="253">
        <f>Q260*H260</f>
        <v>0</v>
      </c>
      <c r="S260" s="253">
        <v>0</v>
      </c>
      <c r="T260" s="25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5" t="s">
        <v>136</v>
      </c>
      <c r="AT260" s="255" t="s">
        <v>131</v>
      </c>
      <c r="AU260" s="255" t="s">
        <v>87</v>
      </c>
      <c r="AY260" s="18" t="s">
        <v>129</v>
      </c>
      <c r="BE260" s="256">
        <f>IF(N260="základní",J260,0)</f>
        <v>0</v>
      </c>
      <c r="BF260" s="256">
        <f>IF(N260="snížená",J260,0)</f>
        <v>0</v>
      </c>
      <c r="BG260" s="256">
        <f>IF(N260="zákl. přenesená",J260,0)</f>
        <v>0</v>
      </c>
      <c r="BH260" s="256">
        <f>IF(N260="sníž. přenesená",J260,0)</f>
        <v>0</v>
      </c>
      <c r="BI260" s="256">
        <f>IF(N260="nulová",J260,0)</f>
        <v>0</v>
      </c>
      <c r="BJ260" s="18" t="s">
        <v>85</v>
      </c>
      <c r="BK260" s="256">
        <f>ROUND(I260*H260,2)</f>
        <v>0</v>
      </c>
      <c r="BL260" s="18" t="s">
        <v>136</v>
      </c>
      <c r="BM260" s="255" t="s">
        <v>649</v>
      </c>
    </row>
    <row r="261" s="13" customFormat="1">
      <c r="A261" s="13"/>
      <c r="B261" s="257"/>
      <c r="C261" s="258"/>
      <c r="D261" s="259" t="s">
        <v>138</v>
      </c>
      <c r="E261" s="260" t="s">
        <v>1</v>
      </c>
      <c r="F261" s="261" t="s">
        <v>650</v>
      </c>
      <c r="G261" s="258"/>
      <c r="H261" s="260" t="s">
        <v>1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7" t="s">
        <v>138</v>
      </c>
      <c r="AU261" s="267" t="s">
        <v>87</v>
      </c>
      <c r="AV261" s="13" t="s">
        <v>85</v>
      </c>
      <c r="AW261" s="13" t="s">
        <v>34</v>
      </c>
      <c r="AX261" s="13" t="s">
        <v>78</v>
      </c>
      <c r="AY261" s="267" t="s">
        <v>129</v>
      </c>
    </row>
    <row r="262" s="14" customFormat="1">
      <c r="A262" s="14"/>
      <c r="B262" s="268"/>
      <c r="C262" s="269"/>
      <c r="D262" s="259" t="s">
        <v>138</v>
      </c>
      <c r="E262" s="270" t="s">
        <v>1</v>
      </c>
      <c r="F262" s="271" t="s">
        <v>651</v>
      </c>
      <c r="G262" s="269"/>
      <c r="H262" s="272">
        <v>36</v>
      </c>
      <c r="I262" s="273"/>
      <c r="J262" s="269"/>
      <c r="K262" s="269"/>
      <c r="L262" s="274"/>
      <c r="M262" s="275"/>
      <c r="N262" s="276"/>
      <c r="O262" s="276"/>
      <c r="P262" s="276"/>
      <c r="Q262" s="276"/>
      <c r="R262" s="276"/>
      <c r="S262" s="276"/>
      <c r="T262" s="27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8" t="s">
        <v>138</v>
      </c>
      <c r="AU262" s="278" t="s">
        <v>87</v>
      </c>
      <c r="AV262" s="14" t="s">
        <v>87</v>
      </c>
      <c r="AW262" s="14" t="s">
        <v>34</v>
      </c>
      <c r="AX262" s="14" t="s">
        <v>78</v>
      </c>
      <c r="AY262" s="278" t="s">
        <v>129</v>
      </c>
    </row>
    <row r="263" s="15" customFormat="1">
      <c r="A263" s="15"/>
      <c r="B263" s="279"/>
      <c r="C263" s="280"/>
      <c r="D263" s="259" t="s">
        <v>138</v>
      </c>
      <c r="E263" s="281" t="s">
        <v>1</v>
      </c>
      <c r="F263" s="282" t="s">
        <v>141</v>
      </c>
      <c r="G263" s="280"/>
      <c r="H263" s="283">
        <v>36</v>
      </c>
      <c r="I263" s="284"/>
      <c r="J263" s="280"/>
      <c r="K263" s="280"/>
      <c r="L263" s="285"/>
      <c r="M263" s="286"/>
      <c r="N263" s="287"/>
      <c r="O263" s="287"/>
      <c r="P263" s="287"/>
      <c r="Q263" s="287"/>
      <c r="R263" s="287"/>
      <c r="S263" s="287"/>
      <c r="T263" s="288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9" t="s">
        <v>138</v>
      </c>
      <c r="AU263" s="289" t="s">
        <v>87</v>
      </c>
      <c r="AV263" s="15" t="s">
        <v>136</v>
      </c>
      <c r="AW263" s="15" t="s">
        <v>34</v>
      </c>
      <c r="AX263" s="15" t="s">
        <v>85</v>
      </c>
      <c r="AY263" s="289" t="s">
        <v>129</v>
      </c>
    </row>
    <row r="264" s="2" customFormat="1" ht="16.5" customHeight="1">
      <c r="A264" s="39"/>
      <c r="B264" s="40"/>
      <c r="C264" s="244" t="s">
        <v>291</v>
      </c>
      <c r="D264" s="244" t="s">
        <v>131</v>
      </c>
      <c r="E264" s="245" t="s">
        <v>652</v>
      </c>
      <c r="F264" s="246" t="s">
        <v>653</v>
      </c>
      <c r="G264" s="247" t="s">
        <v>134</v>
      </c>
      <c r="H264" s="248">
        <v>36</v>
      </c>
      <c r="I264" s="249"/>
      <c r="J264" s="250">
        <f>ROUND(I264*H264,2)</f>
        <v>0</v>
      </c>
      <c r="K264" s="246" t="s">
        <v>135</v>
      </c>
      <c r="L264" s="45"/>
      <c r="M264" s="251" t="s">
        <v>1</v>
      </c>
      <c r="N264" s="252" t="s">
        <v>43</v>
      </c>
      <c r="O264" s="92"/>
      <c r="P264" s="253">
        <f>O264*H264</f>
        <v>0</v>
      </c>
      <c r="Q264" s="253">
        <v>0</v>
      </c>
      <c r="R264" s="253">
        <f>Q264*H264</f>
        <v>0</v>
      </c>
      <c r="S264" s="253">
        <v>0</v>
      </c>
      <c r="T264" s="25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5" t="s">
        <v>136</v>
      </c>
      <c r="AT264" s="255" t="s">
        <v>131</v>
      </c>
      <c r="AU264" s="255" t="s">
        <v>87</v>
      </c>
      <c r="AY264" s="18" t="s">
        <v>129</v>
      </c>
      <c r="BE264" s="256">
        <f>IF(N264="základní",J264,0)</f>
        <v>0</v>
      </c>
      <c r="BF264" s="256">
        <f>IF(N264="snížená",J264,0)</f>
        <v>0</v>
      </c>
      <c r="BG264" s="256">
        <f>IF(N264="zákl. přenesená",J264,0)</f>
        <v>0</v>
      </c>
      <c r="BH264" s="256">
        <f>IF(N264="sníž. přenesená",J264,0)</f>
        <v>0</v>
      </c>
      <c r="BI264" s="256">
        <f>IF(N264="nulová",J264,0)</f>
        <v>0</v>
      </c>
      <c r="BJ264" s="18" t="s">
        <v>85</v>
      </c>
      <c r="BK264" s="256">
        <f>ROUND(I264*H264,2)</f>
        <v>0</v>
      </c>
      <c r="BL264" s="18" t="s">
        <v>136</v>
      </c>
      <c r="BM264" s="255" t="s">
        <v>654</v>
      </c>
    </row>
    <row r="265" s="13" customFormat="1">
      <c r="A265" s="13"/>
      <c r="B265" s="257"/>
      <c r="C265" s="258"/>
      <c r="D265" s="259" t="s">
        <v>138</v>
      </c>
      <c r="E265" s="260" t="s">
        <v>1</v>
      </c>
      <c r="F265" s="261" t="s">
        <v>655</v>
      </c>
      <c r="G265" s="258"/>
      <c r="H265" s="260" t="s">
        <v>1</v>
      </c>
      <c r="I265" s="262"/>
      <c r="J265" s="258"/>
      <c r="K265" s="258"/>
      <c r="L265" s="263"/>
      <c r="M265" s="264"/>
      <c r="N265" s="265"/>
      <c r="O265" s="265"/>
      <c r="P265" s="265"/>
      <c r="Q265" s="265"/>
      <c r="R265" s="265"/>
      <c r="S265" s="265"/>
      <c r="T265" s="26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7" t="s">
        <v>138</v>
      </c>
      <c r="AU265" s="267" t="s">
        <v>87</v>
      </c>
      <c r="AV265" s="13" t="s">
        <v>85</v>
      </c>
      <c r="AW265" s="13" t="s">
        <v>34</v>
      </c>
      <c r="AX265" s="13" t="s">
        <v>78</v>
      </c>
      <c r="AY265" s="267" t="s">
        <v>129</v>
      </c>
    </row>
    <row r="266" s="14" customFormat="1">
      <c r="A266" s="14"/>
      <c r="B266" s="268"/>
      <c r="C266" s="269"/>
      <c r="D266" s="259" t="s">
        <v>138</v>
      </c>
      <c r="E266" s="270" t="s">
        <v>1</v>
      </c>
      <c r="F266" s="271" t="s">
        <v>651</v>
      </c>
      <c r="G266" s="269"/>
      <c r="H266" s="272">
        <v>36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8" t="s">
        <v>138</v>
      </c>
      <c r="AU266" s="278" t="s">
        <v>87</v>
      </c>
      <c r="AV266" s="14" t="s">
        <v>87</v>
      </c>
      <c r="AW266" s="14" t="s">
        <v>34</v>
      </c>
      <c r="AX266" s="14" t="s">
        <v>78</v>
      </c>
      <c r="AY266" s="278" t="s">
        <v>129</v>
      </c>
    </row>
    <row r="267" s="15" customFormat="1">
      <c r="A267" s="15"/>
      <c r="B267" s="279"/>
      <c r="C267" s="280"/>
      <c r="D267" s="259" t="s">
        <v>138</v>
      </c>
      <c r="E267" s="281" t="s">
        <v>1</v>
      </c>
      <c r="F267" s="282" t="s">
        <v>141</v>
      </c>
      <c r="G267" s="280"/>
      <c r="H267" s="283">
        <v>36</v>
      </c>
      <c r="I267" s="284"/>
      <c r="J267" s="280"/>
      <c r="K267" s="280"/>
      <c r="L267" s="285"/>
      <c r="M267" s="286"/>
      <c r="N267" s="287"/>
      <c r="O267" s="287"/>
      <c r="P267" s="287"/>
      <c r="Q267" s="287"/>
      <c r="R267" s="287"/>
      <c r="S267" s="287"/>
      <c r="T267" s="28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9" t="s">
        <v>138</v>
      </c>
      <c r="AU267" s="289" t="s">
        <v>87</v>
      </c>
      <c r="AV267" s="15" t="s">
        <v>136</v>
      </c>
      <c r="AW267" s="15" t="s">
        <v>34</v>
      </c>
      <c r="AX267" s="15" t="s">
        <v>85</v>
      </c>
      <c r="AY267" s="289" t="s">
        <v>129</v>
      </c>
    </row>
    <row r="268" s="2" customFormat="1" ht="16.5" customHeight="1">
      <c r="A268" s="39"/>
      <c r="B268" s="40"/>
      <c r="C268" s="301" t="s">
        <v>297</v>
      </c>
      <c r="D268" s="301" t="s">
        <v>313</v>
      </c>
      <c r="E268" s="302" t="s">
        <v>656</v>
      </c>
      <c r="F268" s="303" t="s">
        <v>657</v>
      </c>
      <c r="G268" s="304" t="s">
        <v>658</v>
      </c>
      <c r="H268" s="305">
        <v>1.242</v>
      </c>
      <c r="I268" s="306"/>
      <c r="J268" s="307">
        <f>ROUND(I268*H268,2)</f>
        <v>0</v>
      </c>
      <c r="K268" s="303" t="s">
        <v>135</v>
      </c>
      <c r="L268" s="308"/>
      <c r="M268" s="309" t="s">
        <v>1</v>
      </c>
      <c r="N268" s="310" t="s">
        <v>43</v>
      </c>
      <c r="O268" s="92"/>
      <c r="P268" s="253">
        <f>O268*H268</f>
        <v>0</v>
      </c>
      <c r="Q268" s="253">
        <v>0.001</v>
      </c>
      <c r="R268" s="253">
        <f>Q268*H268</f>
        <v>0.0012420000000000001</v>
      </c>
      <c r="S268" s="253">
        <v>0</v>
      </c>
      <c r="T268" s="25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5" t="s">
        <v>172</v>
      </c>
      <c r="AT268" s="255" t="s">
        <v>313</v>
      </c>
      <c r="AU268" s="255" t="s">
        <v>87</v>
      </c>
      <c r="AY268" s="18" t="s">
        <v>129</v>
      </c>
      <c r="BE268" s="256">
        <f>IF(N268="základní",J268,0)</f>
        <v>0</v>
      </c>
      <c r="BF268" s="256">
        <f>IF(N268="snížená",J268,0)</f>
        <v>0</v>
      </c>
      <c r="BG268" s="256">
        <f>IF(N268="zákl. přenesená",J268,0)</f>
        <v>0</v>
      </c>
      <c r="BH268" s="256">
        <f>IF(N268="sníž. přenesená",J268,0)</f>
        <v>0</v>
      </c>
      <c r="BI268" s="256">
        <f>IF(N268="nulová",J268,0)</f>
        <v>0</v>
      </c>
      <c r="BJ268" s="18" t="s">
        <v>85</v>
      </c>
      <c r="BK268" s="256">
        <f>ROUND(I268*H268,2)</f>
        <v>0</v>
      </c>
      <c r="BL268" s="18" t="s">
        <v>136</v>
      </c>
      <c r="BM268" s="255" t="s">
        <v>659</v>
      </c>
    </row>
    <row r="269" s="13" customFormat="1">
      <c r="A269" s="13"/>
      <c r="B269" s="257"/>
      <c r="C269" s="258"/>
      <c r="D269" s="259" t="s">
        <v>138</v>
      </c>
      <c r="E269" s="260" t="s">
        <v>1</v>
      </c>
      <c r="F269" s="261" t="s">
        <v>660</v>
      </c>
      <c r="G269" s="258"/>
      <c r="H269" s="260" t="s">
        <v>1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7" t="s">
        <v>138</v>
      </c>
      <c r="AU269" s="267" t="s">
        <v>87</v>
      </c>
      <c r="AV269" s="13" t="s">
        <v>85</v>
      </c>
      <c r="AW269" s="13" t="s">
        <v>34</v>
      </c>
      <c r="AX269" s="13" t="s">
        <v>78</v>
      </c>
      <c r="AY269" s="267" t="s">
        <v>129</v>
      </c>
    </row>
    <row r="270" s="14" customFormat="1">
      <c r="A270" s="14"/>
      <c r="B270" s="268"/>
      <c r="C270" s="269"/>
      <c r="D270" s="259" t="s">
        <v>138</v>
      </c>
      <c r="E270" s="270" t="s">
        <v>1</v>
      </c>
      <c r="F270" s="271" t="s">
        <v>661</v>
      </c>
      <c r="G270" s="269"/>
      <c r="H270" s="272">
        <v>1.242</v>
      </c>
      <c r="I270" s="273"/>
      <c r="J270" s="269"/>
      <c r="K270" s="269"/>
      <c r="L270" s="274"/>
      <c r="M270" s="275"/>
      <c r="N270" s="276"/>
      <c r="O270" s="276"/>
      <c r="P270" s="276"/>
      <c r="Q270" s="276"/>
      <c r="R270" s="276"/>
      <c r="S270" s="276"/>
      <c r="T270" s="27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8" t="s">
        <v>138</v>
      </c>
      <c r="AU270" s="278" t="s">
        <v>87</v>
      </c>
      <c r="AV270" s="14" t="s">
        <v>87</v>
      </c>
      <c r="AW270" s="14" t="s">
        <v>34</v>
      </c>
      <c r="AX270" s="14" t="s">
        <v>78</v>
      </c>
      <c r="AY270" s="278" t="s">
        <v>129</v>
      </c>
    </row>
    <row r="271" s="15" customFormat="1">
      <c r="A271" s="15"/>
      <c r="B271" s="279"/>
      <c r="C271" s="280"/>
      <c r="D271" s="259" t="s">
        <v>138</v>
      </c>
      <c r="E271" s="281" t="s">
        <v>1</v>
      </c>
      <c r="F271" s="282" t="s">
        <v>141</v>
      </c>
      <c r="G271" s="280"/>
      <c r="H271" s="283">
        <v>1.242</v>
      </c>
      <c r="I271" s="284"/>
      <c r="J271" s="280"/>
      <c r="K271" s="280"/>
      <c r="L271" s="285"/>
      <c r="M271" s="286"/>
      <c r="N271" s="287"/>
      <c r="O271" s="287"/>
      <c r="P271" s="287"/>
      <c r="Q271" s="287"/>
      <c r="R271" s="287"/>
      <c r="S271" s="287"/>
      <c r="T271" s="28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9" t="s">
        <v>138</v>
      </c>
      <c r="AU271" s="289" t="s">
        <v>87</v>
      </c>
      <c r="AV271" s="15" t="s">
        <v>136</v>
      </c>
      <c r="AW271" s="15" t="s">
        <v>34</v>
      </c>
      <c r="AX271" s="15" t="s">
        <v>85</v>
      </c>
      <c r="AY271" s="289" t="s">
        <v>129</v>
      </c>
    </row>
    <row r="272" s="2" customFormat="1" ht="16.5" customHeight="1">
      <c r="A272" s="39"/>
      <c r="B272" s="40"/>
      <c r="C272" s="244" t="s">
        <v>300</v>
      </c>
      <c r="D272" s="244" t="s">
        <v>131</v>
      </c>
      <c r="E272" s="245" t="s">
        <v>662</v>
      </c>
      <c r="F272" s="246" t="s">
        <v>663</v>
      </c>
      <c r="G272" s="247" t="s">
        <v>134</v>
      </c>
      <c r="H272" s="248">
        <v>1036</v>
      </c>
      <c r="I272" s="249"/>
      <c r="J272" s="250">
        <f>ROUND(I272*H272,2)</f>
        <v>0</v>
      </c>
      <c r="K272" s="246" t="s">
        <v>135</v>
      </c>
      <c r="L272" s="45"/>
      <c r="M272" s="251" t="s">
        <v>1</v>
      </c>
      <c r="N272" s="252" t="s">
        <v>43</v>
      </c>
      <c r="O272" s="92"/>
      <c r="P272" s="253">
        <f>O272*H272</f>
        <v>0</v>
      </c>
      <c r="Q272" s="253">
        <v>0</v>
      </c>
      <c r="R272" s="253">
        <f>Q272*H272</f>
        <v>0</v>
      </c>
      <c r="S272" s="253">
        <v>0</v>
      </c>
      <c r="T272" s="25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55" t="s">
        <v>136</v>
      </c>
      <c r="AT272" s="255" t="s">
        <v>131</v>
      </c>
      <c r="AU272" s="255" t="s">
        <v>87</v>
      </c>
      <c r="AY272" s="18" t="s">
        <v>129</v>
      </c>
      <c r="BE272" s="256">
        <f>IF(N272="základní",J272,0)</f>
        <v>0</v>
      </c>
      <c r="BF272" s="256">
        <f>IF(N272="snížená",J272,0)</f>
        <v>0</v>
      </c>
      <c r="BG272" s="256">
        <f>IF(N272="zákl. přenesená",J272,0)</f>
        <v>0</v>
      </c>
      <c r="BH272" s="256">
        <f>IF(N272="sníž. přenesená",J272,0)</f>
        <v>0</v>
      </c>
      <c r="BI272" s="256">
        <f>IF(N272="nulová",J272,0)</f>
        <v>0</v>
      </c>
      <c r="BJ272" s="18" t="s">
        <v>85</v>
      </c>
      <c r="BK272" s="256">
        <f>ROUND(I272*H272,2)</f>
        <v>0</v>
      </c>
      <c r="BL272" s="18" t="s">
        <v>136</v>
      </c>
      <c r="BM272" s="255" t="s">
        <v>664</v>
      </c>
    </row>
    <row r="273" s="13" customFormat="1">
      <c r="A273" s="13"/>
      <c r="B273" s="257"/>
      <c r="C273" s="258"/>
      <c r="D273" s="259" t="s">
        <v>138</v>
      </c>
      <c r="E273" s="260" t="s">
        <v>1</v>
      </c>
      <c r="F273" s="261" t="s">
        <v>665</v>
      </c>
      <c r="G273" s="258"/>
      <c r="H273" s="260" t="s">
        <v>1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7" t="s">
        <v>138</v>
      </c>
      <c r="AU273" s="267" t="s">
        <v>87</v>
      </c>
      <c r="AV273" s="13" t="s">
        <v>85</v>
      </c>
      <c r="AW273" s="13" t="s">
        <v>34</v>
      </c>
      <c r="AX273" s="13" t="s">
        <v>78</v>
      </c>
      <c r="AY273" s="267" t="s">
        <v>129</v>
      </c>
    </row>
    <row r="274" s="14" customFormat="1">
      <c r="A274" s="14"/>
      <c r="B274" s="268"/>
      <c r="C274" s="269"/>
      <c r="D274" s="259" t="s">
        <v>138</v>
      </c>
      <c r="E274" s="270" t="s">
        <v>1</v>
      </c>
      <c r="F274" s="271" t="s">
        <v>666</v>
      </c>
      <c r="G274" s="269"/>
      <c r="H274" s="272">
        <v>1036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8" t="s">
        <v>138</v>
      </c>
      <c r="AU274" s="278" t="s">
        <v>87</v>
      </c>
      <c r="AV274" s="14" t="s">
        <v>87</v>
      </c>
      <c r="AW274" s="14" t="s">
        <v>34</v>
      </c>
      <c r="AX274" s="14" t="s">
        <v>78</v>
      </c>
      <c r="AY274" s="278" t="s">
        <v>129</v>
      </c>
    </row>
    <row r="275" s="15" customFormat="1">
      <c r="A275" s="15"/>
      <c r="B275" s="279"/>
      <c r="C275" s="280"/>
      <c r="D275" s="259" t="s">
        <v>138</v>
      </c>
      <c r="E275" s="281" t="s">
        <v>1</v>
      </c>
      <c r="F275" s="282" t="s">
        <v>141</v>
      </c>
      <c r="G275" s="280"/>
      <c r="H275" s="283">
        <v>1036</v>
      </c>
      <c r="I275" s="284"/>
      <c r="J275" s="280"/>
      <c r="K275" s="280"/>
      <c r="L275" s="285"/>
      <c r="M275" s="286"/>
      <c r="N275" s="287"/>
      <c r="O275" s="287"/>
      <c r="P275" s="287"/>
      <c r="Q275" s="287"/>
      <c r="R275" s="287"/>
      <c r="S275" s="287"/>
      <c r="T275" s="28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89" t="s">
        <v>138</v>
      </c>
      <c r="AU275" s="289" t="s">
        <v>87</v>
      </c>
      <c r="AV275" s="15" t="s">
        <v>136</v>
      </c>
      <c r="AW275" s="15" t="s">
        <v>34</v>
      </c>
      <c r="AX275" s="15" t="s">
        <v>85</v>
      </c>
      <c r="AY275" s="289" t="s">
        <v>129</v>
      </c>
    </row>
    <row r="276" s="2" customFormat="1" ht="16.5" customHeight="1">
      <c r="A276" s="39"/>
      <c r="B276" s="40"/>
      <c r="C276" s="244" t="s">
        <v>306</v>
      </c>
      <c r="D276" s="244" t="s">
        <v>131</v>
      </c>
      <c r="E276" s="245" t="s">
        <v>667</v>
      </c>
      <c r="F276" s="246" t="s">
        <v>668</v>
      </c>
      <c r="G276" s="247" t="s">
        <v>134</v>
      </c>
      <c r="H276" s="248">
        <v>1679</v>
      </c>
      <c r="I276" s="249"/>
      <c r="J276" s="250">
        <f>ROUND(I276*H276,2)</f>
        <v>0</v>
      </c>
      <c r="K276" s="246" t="s">
        <v>135</v>
      </c>
      <c r="L276" s="45"/>
      <c r="M276" s="251" t="s">
        <v>1</v>
      </c>
      <c r="N276" s="252" t="s">
        <v>43</v>
      </c>
      <c r="O276" s="92"/>
      <c r="P276" s="253">
        <f>O276*H276</f>
        <v>0</v>
      </c>
      <c r="Q276" s="253">
        <v>0</v>
      </c>
      <c r="R276" s="253">
        <f>Q276*H276</f>
        <v>0</v>
      </c>
      <c r="S276" s="253">
        <v>0</v>
      </c>
      <c r="T276" s="25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55" t="s">
        <v>136</v>
      </c>
      <c r="AT276" s="255" t="s">
        <v>131</v>
      </c>
      <c r="AU276" s="255" t="s">
        <v>87</v>
      </c>
      <c r="AY276" s="18" t="s">
        <v>129</v>
      </c>
      <c r="BE276" s="256">
        <f>IF(N276="základní",J276,0)</f>
        <v>0</v>
      </c>
      <c r="BF276" s="256">
        <f>IF(N276="snížená",J276,0)</f>
        <v>0</v>
      </c>
      <c r="BG276" s="256">
        <f>IF(N276="zákl. přenesená",J276,0)</f>
        <v>0</v>
      </c>
      <c r="BH276" s="256">
        <f>IF(N276="sníž. přenesená",J276,0)</f>
        <v>0</v>
      </c>
      <c r="BI276" s="256">
        <f>IF(N276="nulová",J276,0)</f>
        <v>0</v>
      </c>
      <c r="BJ276" s="18" t="s">
        <v>85</v>
      </c>
      <c r="BK276" s="256">
        <f>ROUND(I276*H276,2)</f>
        <v>0</v>
      </c>
      <c r="BL276" s="18" t="s">
        <v>136</v>
      </c>
      <c r="BM276" s="255" t="s">
        <v>669</v>
      </c>
    </row>
    <row r="277" s="13" customFormat="1">
      <c r="A277" s="13"/>
      <c r="B277" s="257"/>
      <c r="C277" s="258"/>
      <c r="D277" s="259" t="s">
        <v>138</v>
      </c>
      <c r="E277" s="260" t="s">
        <v>1</v>
      </c>
      <c r="F277" s="261" t="s">
        <v>670</v>
      </c>
      <c r="G277" s="258"/>
      <c r="H277" s="260" t="s">
        <v>1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7" t="s">
        <v>138</v>
      </c>
      <c r="AU277" s="267" t="s">
        <v>87</v>
      </c>
      <c r="AV277" s="13" t="s">
        <v>85</v>
      </c>
      <c r="AW277" s="13" t="s">
        <v>34</v>
      </c>
      <c r="AX277" s="13" t="s">
        <v>78</v>
      </c>
      <c r="AY277" s="267" t="s">
        <v>129</v>
      </c>
    </row>
    <row r="278" s="14" customFormat="1">
      <c r="A278" s="14"/>
      <c r="B278" s="268"/>
      <c r="C278" s="269"/>
      <c r="D278" s="259" t="s">
        <v>138</v>
      </c>
      <c r="E278" s="270" t="s">
        <v>1</v>
      </c>
      <c r="F278" s="271" t="s">
        <v>671</v>
      </c>
      <c r="G278" s="269"/>
      <c r="H278" s="272">
        <v>1679</v>
      </c>
      <c r="I278" s="273"/>
      <c r="J278" s="269"/>
      <c r="K278" s="269"/>
      <c r="L278" s="274"/>
      <c r="M278" s="275"/>
      <c r="N278" s="276"/>
      <c r="O278" s="276"/>
      <c r="P278" s="276"/>
      <c r="Q278" s="276"/>
      <c r="R278" s="276"/>
      <c r="S278" s="276"/>
      <c r="T278" s="27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8" t="s">
        <v>138</v>
      </c>
      <c r="AU278" s="278" t="s">
        <v>87</v>
      </c>
      <c r="AV278" s="14" t="s">
        <v>87</v>
      </c>
      <c r="AW278" s="14" t="s">
        <v>34</v>
      </c>
      <c r="AX278" s="14" t="s">
        <v>78</v>
      </c>
      <c r="AY278" s="278" t="s">
        <v>129</v>
      </c>
    </row>
    <row r="279" s="15" customFormat="1">
      <c r="A279" s="15"/>
      <c r="B279" s="279"/>
      <c r="C279" s="280"/>
      <c r="D279" s="259" t="s">
        <v>138</v>
      </c>
      <c r="E279" s="281" t="s">
        <v>1</v>
      </c>
      <c r="F279" s="282" t="s">
        <v>141</v>
      </c>
      <c r="G279" s="280"/>
      <c r="H279" s="283">
        <v>1679</v>
      </c>
      <c r="I279" s="284"/>
      <c r="J279" s="280"/>
      <c r="K279" s="280"/>
      <c r="L279" s="285"/>
      <c r="M279" s="286"/>
      <c r="N279" s="287"/>
      <c r="O279" s="287"/>
      <c r="P279" s="287"/>
      <c r="Q279" s="287"/>
      <c r="R279" s="287"/>
      <c r="S279" s="287"/>
      <c r="T279" s="288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9" t="s">
        <v>138</v>
      </c>
      <c r="AU279" s="289" t="s">
        <v>87</v>
      </c>
      <c r="AV279" s="15" t="s">
        <v>136</v>
      </c>
      <c r="AW279" s="15" t="s">
        <v>34</v>
      </c>
      <c r="AX279" s="15" t="s">
        <v>85</v>
      </c>
      <c r="AY279" s="289" t="s">
        <v>129</v>
      </c>
    </row>
    <row r="280" s="2" customFormat="1" ht="16.5" customHeight="1">
      <c r="A280" s="39"/>
      <c r="B280" s="40"/>
      <c r="C280" s="244" t="s">
        <v>312</v>
      </c>
      <c r="D280" s="244" t="s">
        <v>131</v>
      </c>
      <c r="E280" s="245" t="s">
        <v>672</v>
      </c>
      <c r="F280" s="246" t="s">
        <v>673</v>
      </c>
      <c r="G280" s="247" t="s">
        <v>134</v>
      </c>
      <c r="H280" s="248">
        <v>52</v>
      </c>
      <c r="I280" s="249"/>
      <c r="J280" s="250">
        <f>ROUND(I280*H280,2)</f>
        <v>0</v>
      </c>
      <c r="K280" s="246" t="s">
        <v>135</v>
      </c>
      <c r="L280" s="45"/>
      <c r="M280" s="251" t="s">
        <v>1</v>
      </c>
      <c r="N280" s="252" t="s">
        <v>43</v>
      </c>
      <c r="O280" s="92"/>
      <c r="P280" s="253">
        <f>O280*H280</f>
        <v>0</v>
      </c>
      <c r="Q280" s="253">
        <v>0</v>
      </c>
      <c r="R280" s="253">
        <f>Q280*H280</f>
        <v>0</v>
      </c>
      <c r="S280" s="253">
        <v>0</v>
      </c>
      <c r="T280" s="25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5" t="s">
        <v>136</v>
      </c>
      <c r="AT280" s="255" t="s">
        <v>131</v>
      </c>
      <c r="AU280" s="255" t="s">
        <v>87</v>
      </c>
      <c r="AY280" s="18" t="s">
        <v>129</v>
      </c>
      <c r="BE280" s="256">
        <f>IF(N280="základní",J280,0)</f>
        <v>0</v>
      </c>
      <c r="BF280" s="256">
        <f>IF(N280="snížená",J280,0)</f>
        <v>0</v>
      </c>
      <c r="BG280" s="256">
        <f>IF(N280="zákl. přenesená",J280,0)</f>
        <v>0</v>
      </c>
      <c r="BH280" s="256">
        <f>IF(N280="sníž. přenesená",J280,0)</f>
        <v>0</v>
      </c>
      <c r="BI280" s="256">
        <f>IF(N280="nulová",J280,0)</f>
        <v>0</v>
      </c>
      <c r="BJ280" s="18" t="s">
        <v>85</v>
      </c>
      <c r="BK280" s="256">
        <f>ROUND(I280*H280,2)</f>
        <v>0</v>
      </c>
      <c r="BL280" s="18" t="s">
        <v>136</v>
      </c>
      <c r="BM280" s="255" t="s">
        <v>674</v>
      </c>
    </row>
    <row r="281" s="13" customFormat="1">
      <c r="A281" s="13"/>
      <c r="B281" s="257"/>
      <c r="C281" s="258"/>
      <c r="D281" s="259" t="s">
        <v>138</v>
      </c>
      <c r="E281" s="260" t="s">
        <v>1</v>
      </c>
      <c r="F281" s="261" t="s">
        <v>675</v>
      </c>
      <c r="G281" s="258"/>
      <c r="H281" s="260" t="s">
        <v>1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7" t="s">
        <v>138</v>
      </c>
      <c r="AU281" s="267" t="s">
        <v>87</v>
      </c>
      <c r="AV281" s="13" t="s">
        <v>85</v>
      </c>
      <c r="AW281" s="13" t="s">
        <v>34</v>
      </c>
      <c r="AX281" s="13" t="s">
        <v>78</v>
      </c>
      <c r="AY281" s="267" t="s">
        <v>129</v>
      </c>
    </row>
    <row r="282" s="14" customFormat="1">
      <c r="A282" s="14"/>
      <c r="B282" s="268"/>
      <c r="C282" s="269"/>
      <c r="D282" s="259" t="s">
        <v>138</v>
      </c>
      <c r="E282" s="270" t="s">
        <v>1</v>
      </c>
      <c r="F282" s="271" t="s">
        <v>397</v>
      </c>
      <c r="G282" s="269"/>
      <c r="H282" s="272">
        <v>52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8" t="s">
        <v>138</v>
      </c>
      <c r="AU282" s="278" t="s">
        <v>87</v>
      </c>
      <c r="AV282" s="14" t="s">
        <v>87</v>
      </c>
      <c r="AW282" s="14" t="s">
        <v>34</v>
      </c>
      <c r="AX282" s="14" t="s">
        <v>78</v>
      </c>
      <c r="AY282" s="278" t="s">
        <v>129</v>
      </c>
    </row>
    <row r="283" s="15" customFormat="1">
      <c r="A283" s="15"/>
      <c r="B283" s="279"/>
      <c r="C283" s="280"/>
      <c r="D283" s="259" t="s">
        <v>138</v>
      </c>
      <c r="E283" s="281" t="s">
        <v>1</v>
      </c>
      <c r="F283" s="282" t="s">
        <v>141</v>
      </c>
      <c r="G283" s="280"/>
      <c r="H283" s="283">
        <v>52</v>
      </c>
      <c r="I283" s="284"/>
      <c r="J283" s="280"/>
      <c r="K283" s="280"/>
      <c r="L283" s="285"/>
      <c r="M283" s="286"/>
      <c r="N283" s="287"/>
      <c r="O283" s="287"/>
      <c r="P283" s="287"/>
      <c r="Q283" s="287"/>
      <c r="R283" s="287"/>
      <c r="S283" s="287"/>
      <c r="T283" s="28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9" t="s">
        <v>138</v>
      </c>
      <c r="AU283" s="289" t="s">
        <v>87</v>
      </c>
      <c r="AV283" s="15" t="s">
        <v>136</v>
      </c>
      <c r="AW283" s="15" t="s">
        <v>34</v>
      </c>
      <c r="AX283" s="15" t="s">
        <v>85</v>
      </c>
      <c r="AY283" s="289" t="s">
        <v>129</v>
      </c>
    </row>
    <row r="284" s="2" customFormat="1" ht="16.5" customHeight="1">
      <c r="A284" s="39"/>
      <c r="B284" s="40"/>
      <c r="C284" s="244" t="s">
        <v>319</v>
      </c>
      <c r="D284" s="244" t="s">
        <v>131</v>
      </c>
      <c r="E284" s="245" t="s">
        <v>676</v>
      </c>
      <c r="F284" s="246" t="s">
        <v>677</v>
      </c>
      <c r="G284" s="247" t="s">
        <v>134</v>
      </c>
      <c r="H284" s="248">
        <v>52</v>
      </c>
      <c r="I284" s="249"/>
      <c r="J284" s="250">
        <f>ROUND(I284*H284,2)</f>
        <v>0</v>
      </c>
      <c r="K284" s="246" t="s">
        <v>135</v>
      </c>
      <c r="L284" s="45"/>
      <c r="M284" s="251" t="s">
        <v>1</v>
      </c>
      <c r="N284" s="252" t="s">
        <v>43</v>
      </c>
      <c r="O284" s="92"/>
      <c r="P284" s="253">
        <f>O284*H284</f>
        <v>0</v>
      </c>
      <c r="Q284" s="253">
        <v>0</v>
      </c>
      <c r="R284" s="253">
        <f>Q284*H284</f>
        <v>0</v>
      </c>
      <c r="S284" s="253">
        <v>0</v>
      </c>
      <c r="T284" s="25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5" t="s">
        <v>136</v>
      </c>
      <c r="AT284" s="255" t="s">
        <v>131</v>
      </c>
      <c r="AU284" s="255" t="s">
        <v>87</v>
      </c>
      <c r="AY284" s="18" t="s">
        <v>129</v>
      </c>
      <c r="BE284" s="256">
        <f>IF(N284="základní",J284,0)</f>
        <v>0</v>
      </c>
      <c r="BF284" s="256">
        <f>IF(N284="snížená",J284,0)</f>
        <v>0</v>
      </c>
      <c r="BG284" s="256">
        <f>IF(N284="zákl. přenesená",J284,0)</f>
        <v>0</v>
      </c>
      <c r="BH284" s="256">
        <f>IF(N284="sníž. přenesená",J284,0)</f>
        <v>0</v>
      </c>
      <c r="BI284" s="256">
        <f>IF(N284="nulová",J284,0)</f>
        <v>0</v>
      </c>
      <c r="BJ284" s="18" t="s">
        <v>85</v>
      </c>
      <c r="BK284" s="256">
        <f>ROUND(I284*H284,2)</f>
        <v>0</v>
      </c>
      <c r="BL284" s="18" t="s">
        <v>136</v>
      </c>
      <c r="BM284" s="255" t="s">
        <v>678</v>
      </c>
    </row>
    <row r="285" s="13" customFormat="1">
      <c r="A285" s="13"/>
      <c r="B285" s="257"/>
      <c r="C285" s="258"/>
      <c r="D285" s="259" t="s">
        <v>138</v>
      </c>
      <c r="E285" s="260" t="s">
        <v>1</v>
      </c>
      <c r="F285" s="261" t="s">
        <v>679</v>
      </c>
      <c r="G285" s="258"/>
      <c r="H285" s="260" t="s">
        <v>1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7" t="s">
        <v>138</v>
      </c>
      <c r="AU285" s="267" t="s">
        <v>87</v>
      </c>
      <c r="AV285" s="13" t="s">
        <v>85</v>
      </c>
      <c r="AW285" s="13" t="s">
        <v>34</v>
      </c>
      <c r="AX285" s="13" t="s">
        <v>78</v>
      </c>
      <c r="AY285" s="267" t="s">
        <v>129</v>
      </c>
    </row>
    <row r="286" s="15" customFormat="1">
      <c r="A286" s="15"/>
      <c r="B286" s="279"/>
      <c r="C286" s="280"/>
      <c r="D286" s="259" t="s">
        <v>138</v>
      </c>
      <c r="E286" s="281" t="s">
        <v>1</v>
      </c>
      <c r="F286" s="282" t="s">
        <v>141</v>
      </c>
      <c r="G286" s="280"/>
      <c r="H286" s="283">
        <v>0</v>
      </c>
      <c r="I286" s="284"/>
      <c r="J286" s="280"/>
      <c r="K286" s="280"/>
      <c r="L286" s="285"/>
      <c r="M286" s="286"/>
      <c r="N286" s="287"/>
      <c r="O286" s="287"/>
      <c r="P286" s="287"/>
      <c r="Q286" s="287"/>
      <c r="R286" s="287"/>
      <c r="S286" s="287"/>
      <c r="T286" s="28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9" t="s">
        <v>138</v>
      </c>
      <c r="AU286" s="289" t="s">
        <v>87</v>
      </c>
      <c r="AV286" s="15" t="s">
        <v>136</v>
      </c>
      <c r="AW286" s="15" t="s">
        <v>34</v>
      </c>
      <c r="AX286" s="15" t="s">
        <v>78</v>
      </c>
      <c r="AY286" s="289" t="s">
        <v>129</v>
      </c>
    </row>
    <row r="287" s="14" customFormat="1">
      <c r="A287" s="14"/>
      <c r="B287" s="268"/>
      <c r="C287" s="269"/>
      <c r="D287" s="259" t="s">
        <v>138</v>
      </c>
      <c r="E287" s="270" t="s">
        <v>1</v>
      </c>
      <c r="F287" s="271" t="s">
        <v>397</v>
      </c>
      <c r="G287" s="269"/>
      <c r="H287" s="272">
        <v>52</v>
      </c>
      <c r="I287" s="273"/>
      <c r="J287" s="269"/>
      <c r="K287" s="269"/>
      <c r="L287" s="274"/>
      <c r="M287" s="275"/>
      <c r="N287" s="276"/>
      <c r="O287" s="276"/>
      <c r="P287" s="276"/>
      <c r="Q287" s="276"/>
      <c r="R287" s="276"/>
      <c r="S287" s="276"/>
      <c r="T287" s="27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8" t="s">
        <v>138</v>
      </c>
      <c r="AU287" s="278" t="s">
        <v>87</v>
      </c>
      <c r="AV287" s="14" t="s">
        <v>87</v>
      </c>
      <c r="AW287" s="14" t="s">
        <v>34</v>
      </c>
      <c r="AX287" s="14" t="s">
        <v>85</v>
      </c>
      <c r="AY287" s="278" t="s">
        <v>129</v>
      </c>
    </row>
    <row r="288" s="12" customFormat="1" ht="22.8" customHeight="1">
      <c r="A288" s="12"/>
      <c r="B288" s="228"/>
      <c r="C288" s="229"/>
      <c r="D288" s="230" t="s">
        <v>77</v>
      </c>
      <c r="E288" s="242" t="s">
        <v>87</v>
      </c>
      <c r="F288" s="242" t="s">
        <v>318</v>
      </c>
      <c r="G288" s="229"/>
      <c r="H288" s="229"/>
      <c r="I288" s="232"/>
      <c r="J288" s="243">
        <f>BK288</f>
        <v>0</v>
      </c>
      <c r="K288" s="229"/>
      <c r="L288" s="234"/>
      <c r="M288" s="235"/>
      <c r="N288" s="236"/>
      <c r="O288" s="236"/>
      <c r="P288" s="237">
        <f>SUM(P289:P304)</f>
        <v>0</v>
      </c>
      <c r="Q288" s="236"/>
      <c r="R288" s="237">
        <f>SUM(R289:R304)</f>
        <v>14.340120000000001</v>
      </c>
      <c r="S288" s="236"/>
      <c r="T288" s="238">
        <f>SUM(T289:T304)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9" t="s">
        <v>85</v>
      </c>
      <c r="AT288" s="240" t="s">
        <v>77</v>
      </c>
      <c r="AU288" s="240" t="s">
        <v>85</v>
      </c>
      <c r="AY288" s="239" t="s">
        <v>129</v>
      </c>
      <c r="BK288" s="241">
        <f>SUM(BK289:BK304)</f>
        <v>0</v>
      </c>
    </row>
    <row r="289" s="2" customFormat="1" ht="16.5" customHeight="1">
      <c r="A289" s="39"/>
      <c r="B289" s="40"/>
      <c r="C289" s="244" t="s">
        <v>324</v>
      </c>
      <c r="D289" s="244" t="s">
        <v>131</v>
      </c>
      <c r="E289" s="245" t="s">
        <v>680</v>
      </c>
      <c r="F289" s="246" t="s">
        <v>681</v>
      </c>
      <c r="G289" s="247" t="s">
        <v>224</v>
      </c>
      <c r="H289" s="248">
        <v>44</v>
      </c>
      <c r="I289" s="249"/>
      <c r="J289" s="250">
        <f>ROUND(I289*H289,2)</f>
        <v>0</v>
      </c>
      <c r="K289" s="246" t="s">
        <v>135</v>
      </c>
      <c r="L289" s="45"/>
      <c r="M289" s="251" t="s">
        <v>1</v>
      </c>
      <c r="N289" s="252" t="s">
        <v>43</v>
      </c>
      <c r="O289" s="92"/>
      <c r="P289" s="253">
        <f>O289*H289</f>
        <v>0</v>
      </c>
      <c r="Q289" s="253">
        <v>0.22656999999999999</v>
      </c>
      <c r="R289" s="253">
        <f>Q289*H289</f>
        <v>9.9690799999999999</v>
      </c>
      <c r="S289" s="253">
        <v>0</v>
      </c>
      <c r="T289" s="25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5" t="s">
        <v>136</v>
      </c>
      <c r="AT289" s="255" t="s">
        <v>131</v>
      </c>
      <c r="AU289" s="255" t="s">
        <v>87</v>
      </c>
      <c r="AY289" s="18" t="s">
        <v>129</v>
      </c>
      <c r="BE289" s="256">
        <f>IF(N289="základní",J289,0)</f>
        <v>0</v>
      </c>
      <c r="BF289" s="256">
        <f>IF(N289="snížená",J289,0)</f>
        <v>0</v>
      </c>
      <c r="BG289" s="256">
        <f>IF(N289="zákl. přenesená",J289,0)</f>
        <v>0</v>
      </c>
      <c r="BH289" s="256">
        <f>IF(N289="sníž. přenesená",J289,0)</f>
        <v>0</v>
      </c>
      <c r="BI289" s="256">
        <f>IF(N289="nulová",J289,0)</f>
        <v>0</v>
      </c>
      <c r="BJ289" s="18" t="s">
        <v>85</v>
      </c>
      <c r="BK289" s="256">
        <f>ROUND(I289*H289,2)</f>
        <v>0</v>
      </c>
      <c r="BL289" s="18" t="s">
        <v>136</v>
      </c>
      <c r="BM289" s="255" t="s">
        <v>682</v>
      </c>
    </row>
    <row r="290" s="13" customFormat="1">
      <c r="A290" s="13"/>
      <c r="B290" s="257"/>
      <c r="C290" s="258"/>
      <c r="D290" s="259" t="s">
        <v>138</v>
      </c>
      <c r="E290" s="260" t="s">
        <v>1</v>
      </c>
      <c r="F290" s="261" t="s">
        <v>636</v>
      </c>
      <c r="G290" s="258"/>
      <c r="H290" s="260" t="s">
        <v>1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7" t="s">
        <v>138</v>
      </c>
      <c r="AU290" s="267" t="s">
        <v>87</v>
      </c>
      <c r="AV290" s="13" t="s">
        <v>85</v>
      </c>
      <c r="AW290" s="13" t="s">
        <v>34</v>
      </c>
      <c r="AX290" s="13" t="s">
        <v>78</v>
      </c>
      <c r="AY290" s="267" t="s">
        <v>129</v>
      </c>
    </row>
    <row r="291" s="14" customFormat="1">
      <c r="A291" s="14"/>
      <c r="B291" s="268"/>
      <c r="C291" s="269"/>
      <c r="D291" s="259" t="s">
        <v>138</v>
      </c>
      <c r="E291" s="270" t="s">
        <v>1</v>
      </c>
      <c r="F291" s="271" t="s">
        <v>354</v>
      </c>
      <c r="G291" s="269"/>
      <c r="H291" s="272">
        <v>44</v>
      </c>
      <c r="I291" s="273"/>
      <c r="J291" s="269"/>
      <c r="K291" s="269"/>
      <c r="L291" s="274"/>
      <c r="M291" s="275"/>
      <c r="N291" s="276"/>
      <c r="O291" s="276"/>
      <c r="P291" s="276"/>
      <c r="Q291" s="276"/>
      <c r="R291" s="276"/>
      <c r="S291" s="276"/>
      <c r="T291" s="27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8" t="s">
        <v>138</v>
      </c>
      <c r="AU291" s="278" t="s">
        <v>87</v>
      </c>
      <c r="AV291" s="14" t="s">
        <v>87</v>
      </c>
      <c r="AW291" s="14" t="s">
        <v>34</v>
      </c>
      <c r="AX291" s="14" t="s">
        <v>78</v>
      </c>
      <c r="AY291" s="278" t="s">
        <v>129</v>
      </c>
    </row>
    <row r="292" s="15" customFormat="1">
      <c r="A292" s="15"/>
      <c r="B292" s="279"/>
      <c r="C292" s="280"/>
      <c r="D292" s="259" t="s">
        <v>138</v>
      </c>
      <c r="E292" s="281" t="s">
        <v>1</v>
      </c>
      <c r="F292" s="282" t="s">
        <v>141</v>
      </c>
      <c r="G292" s="280"/>
      <c r="H292" s="283">
        <v>44</v>
      </c>
      <c r="I292" s="284"/>
      <c r="J292" s="280"/>
      <c r="K292" s="280"/>
      <c r="L292" s="285"/>
      <c r="M292" s="286"/>
      <c r="N292" s="287"/>
      <c r="O292" s="287"/>
      <c r="P292" s="287"/>
      <c r="Q292" s="287"/>
      <c r="R292" s="287"/>
      <c r="S292" s="287"/>
      <c r="T292" s="28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89" t="s">
        <v>138</v>
      </c>
      <c r="AU292" s="289" t="s">
        <v>87</v>
      </c>
      <c r="AV292" s="15" t="s">
        <v>136</v>
      </c>
      <c r="AW292" s="15" t="s">
        <v>34</v>
      </c>
      <c r="AX292" s="15" t="s">
        <v>85</v>
      </c>
      <c r="AY292" s="289" t="s">
        <v>129</v>
      </c>
    </row>
    <row r="293" s="2" customFormat="1" ht="16.5" customHeight="1">
      <c r="A293" s="39"/>
      <c r="B293" s="40"/>
      <c r="C293" s="244" t="s">
        <v>332</v>
      </c>
      <c r="D293" s="244" t="s">
        <v>131</v>
      </c>
      <c r="E293" s="245" t="s">
        <v>683</v>
      </c>
      <c r="F293" s="246" t="s">
        <v>684</v>
      </c>
      <c r="G293" s="247" t="s">
        <v>327</v>
      </c>
      <c r="H293" s="248">
        <v>2</v>
      </c>
      <c r="I293" s="249"/>
      <c r="J293" s="250">
        <f>ROUND(I293*H293,2)</f>
        <v>0</v>
      </c>
      <c r="K293" s="246" t="s">
        <v>1</v>
      </c>
      <c r="L293" s="45"/>
      <c r="M293" s="251" t="s">
        <v>1</v>
      </c>
      <c r="N293" s="252" t="s">
        <v>43</v>
      </c>
      <c r="O293" s="92"/>
      <c r="P293" s="253">
        <f>O293*H293</f>
        <v>0</v>
      </c>
      <c r="Q293" s="253">
        <v>0</v>
      </c>
      <c r="R293" s="253">
        <f>Q293*H293</f>
        <v>0</v>
      </c>
      <c r="S293" s="253">
        <v>0</v>
      </c>
      <c r="T293" s="25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55" t="s">
        <v>136</v>
      </c>
      <c r="AT293" s="255" t="s">
        <v>131</v>
      </c>
      <c r="AU293" s="255" t="s">
        <v>87</v>
      </c>
      <c r="AY293" s="18" t="s">
        <v>129</v>
      </c>
      <c r="BE293" s="256">
        <f>IF(N293="základní",J293,0)</f>
        <v>0</v>
      </c>
      <c r="BF293" s="256">
        <f>IF(N293="snížená",J293,0)</f>
        <v>0</v>
      </c>
      <c r="BG293" s="256">
        <f>IF(N293="zákl. přenesená",J293,0)</f>
        <v>0</v>
      </c>
      <c r="BH293" s="256">
        <f>IF(N293="sníž. přenesená",J293,0)</f>
        <v>0</v>
      </c>
      <c r="BI293" s="256">
        <f>IF(N293="nulová",J293,0)</f>
        <v>0</v>
      </c>
      <c r="BJ293" s="18" t="s">
        <v>85</v>
      </c>
      <c r="BK293" s="256">
        <f>ROUND(I293*H293,2)</f>
        <v>0</v>
      </c>
      <c r="BL293" s="18" t="s">
        <v>136</v>
      </c>
      <c r="BM293" s="255" t="s">
        <v>685</v>
      </c>
    </row>
    <row r="294" s="13" customFormat="1">
      <c r="A294" s="13"/>
      <c r="B294" s="257"/>
      <c r="C294" s="258"/>
      <c r="D294" s="259" t="s">
        <v>138</v>
      </c>
      <c r="E294" s="260" t="s">
        <v>1</v>
      </c>
      <c r="F294" s="261" t="s">
        <v>686</v>
      </c>
      <c r="G294" s="258"/>
      <c r="H294" s="260" t="s">
        <v>1</v>
      </c>
      <c r="I294" s="262"/>
      <c r="J294" s="258"/>
      <c r="K294" s="258"/>
      <c r="L294" s="263"/>
      <c r="M294" s="264"/>
      <c r="N294" s="265"/>
      <c r="O294" s="265"/>
      <c r="P294" s="265"/>
      <c r="Q294" s="265"/>
      <c r="R294" s="265"/>
      <c r="S294" s="265"/>
      <c r="T294" s="26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7" t="s">
        <v>138</v>
      </c>
      <c r="AU294" s="267" t="s">
        <v>87</v>
      </c>
      <c r="AV294" s="13" t="s">
        <v>85</v>
      </c>
      <c r="AW294" s="13" t="s">
        <v>34</v>
      </c>
      <c r="AX294" s="13" t="s">
        <v>78</v>
      </c>
      <c r="AY294" s="267" t="s">
        <v>129</v>
      </c>
    </row>
    <row r="295" s="14" customFormat="1">
      <c r="A295" s="14"/>
      <c r="B295" s="268"/>
      <c r="C295" s="269"/>
      <c r="D295" s="259" t="s">
        <v>138</v>
      </c>
      <c r="E295" s="270" t="s">
        <v>1</v>
      </c>
      <c r="F295" s="271" t="s">
        <v>87</v>
      </c>
      <c r="G295" s="269"/>
      <c r="H295" s="272">
        <v>2</v>
      </c>
      <c r="I295" s="273"/>
      <c r="J295" s="269"/>
      <c r="K295" s="269"/>
      <c r="L295" s="274"/>
      <c r="M295" s="275"/>
      <c r="N295" s="276"/>
      <c r="O295" s="276"/>
      <c r="P295" s="276"/>
      <c r="Q295" s="276"/>
      <c r="R295" s="276"/>
      <c r="S295" s="276"/>
      <c r="T295" s="27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8" t="s">
        <v>138</v>
      </c>
      <c r="AU295" s="278" t="s">
        <v>87</v>
      </c>
      <c r="AV295" s="14" t="s">
        <v>87</v>
      </c>
      <c r="AW295" s="14" t="s">
        <v>34</v>
      </c>
      <c r="AX295" s="14" t="s">
        <v>78</v>
      </c>
      <c r="AY295" s="278" t="s">
        <v>129</v>
      </c>
    </row>
    <row r="296" s="15" customFormat="1">
      <c r="A296" s="15"/>
      <c r="B296" s="279"/>
      <c r="C296" s="280"/>
      <c r="D296" s="259" t="s">
        <v>138</v>
      </c>
      <c r="E296" s="281" t="s">
        <v>1</v>
      </c>
      <c r="F296" s="282" t="s">
        <v>141</v>
      </c>
      <c r="G296" s="280"/>
      <c r="H296" s="283">
        <v>2</v>
      </c>
      <c r="I296" s="284"/>
      <c r="J296" s="280"/>
      <c r="K296" s="280"/>
      <c r="L296" s="285"/>
      <c r="M296" s="286"/>
      <c r="N296" s="287"/>
      <c r="O296" s="287"/>
      <c r="P296" s="287"/>
      <c r="Q296" s="287"/>
      <c r="R296" s="287"/>
      <c r="S296" s="287"/>
      <c r="T296" s="28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9" t="s">
        <v>138</v>
      </c>
      <c r="AU296" s="289" t="s">
        <v>87</v>
      </c>
      <c r="AV296" s="15" t="s">
        <v>136</v>
      </c>
      <c r="AW296" s="15" t="s">
        <v>34</v>
      </c>
      <c r="AX296" s="15" t="s">
        <v>85</v>
      </c>
      <c r="AY296" s="289" t="s">
        <v>129</v>
      </c>
    </row>
    <row r="297" s="2" customFormat="1" ht="16.5" customHeight="1">
      <c r="A297" s="39"/>
      <c r="B297" s="40"/>
      <c r="C297" s="244" t="s">
        <v>338</v>
      </c>
      <c r="D297" s="244" t="s">
        <v>131</v>
      </c>
      <c r="E297" s="245" t="s">
        <v>687</v>
      </c>
      <c r="F297" s="246" t="s">
        <v>688</v>
      </c>
      <c r="G297" s="247" t="s">
        <v>244</v>
      </c>
      <c r="H297" s="248">
        <v>2.1600000000000001</v>
      </c>
      <c r="I297" s="249"/>
      <c r="J297" s="250">
        <f>ROUND(I297*H297,2)</f>
        <v>0</v>
      </c>
      <c r="K297" s="246" t="s">
        <v>135</v>
      </c>
      <c r="L297" s="45"/>
      <c r="M297" s="251" t="s">
        <v>1</v>
      </c>
      <c r="N297" s="252" t="s">
        <v>43</v>
      </c>
      <c r="O297" s="92"/>
      <c r="P297" s="253">
        <f>O297*H297</f>
        <v>0</v>
      </c>
      <c r="Q297" s="253">
        <v>1.98</v>
      </c>
      <c r="R297" s="253">
        <f>Q297*H297</f>
        <v>4.2768000000000006</v>
      </c>
      <c r="S297" s="253">
        <v>0</v>
      </c>
      <c r="T297" s="25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55" t="s">
        <v>136</v>
      </c>
      <c r="AT297" s="255" t="s">
        <v>131</v>
      </c>
      <c r="AU297" s="255" t="s">
        <v>87</v>
      </c>
      <c r="AY297" s="18" t="s">
        <v>129</v>
      </c>
      <c r="BE297" s="256">
        <f>IF(N297="základní",J297,0)</f>
        <v>0</v>
      </c>
      <c r="BF297" s="256">
        <f>IF(N297="snížená",J297,0)</f>
        <v>0</v>
      </c>
      <c r="BG297" s="256">
        <f>IF(N297="zákl. přenesená",J297,0)</f>
        <v>0</v>
      </c>
      <c r="BH297" s="256">
        <f>IF(N297="sníž. přenesená",J297,0)</f>
        <v>0</v>
      </c>
      <c r="BI297" s="256">
        <f>IF(N297="nulová",J297,0)</f>
        <v>0</v>
      </c>
      <c r="BJ297" s="18" t="s">
        <v>85</v>
      </c>
      <c r="BK297" s="256">
        <f>ROUND(I297*H297,2)</f>
        <v>0</v>
      </c>
      <c r="BL297" s="18" t="s">
        <v>136</v>
      </c>
      <c r="BM297" s="255" t="s">
        <v>689</v>
      </c>
    </row>
    <row r="298" s="13" customFormat="1">
      <c r="A298" s="13"/>
      <c r="B298" s="257"/>
      <c r="C298" s="258"/>
      <c r="D298" s="259" t="s">
        <v>138</v>
      </c>
      <c r="E298" s="260" t="s">
        <v>1</v>
      </c>
      <c r="F298" s="261" t="s">
        <v>690</v>
      </c>
      <c r="G298" s="258"/>
      <c r="H298" s="260" t="s">
        <v>1</v>
      </c>
      <c r="I298" s="262"/>
      <c r="J298" s="258"/>
      <c r="K298" s="258"/>
      <c r="L298" s="263"/>
      <c r="M298" s="264"/>
      <c r="N298" s="265"/>
      <c r="O298" s="265"/>
      <c r="P298" s="265"/>
      <c r="Q298" s="265"/>
      <c r="R298" s="265"/>
      <c r="S298" s="265"/>
      <c r="T298" s="26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7" t="s">
        <v>138</v>
      </c>
      <c r="AU298" s="267" t="s">
        <v>87</v>
      </c>
      <c r="AV298" s="13" t="s">
        <v>85</v>
      </c>
      <c r="AW298" s="13" t="s">
        <v>34</v>
      </c>
      <c r="AX298" s="13" t="s">
        <v>78</v>
      </c>
      <c r="AY298" s="267" t="s">
        <v>129</v>
      </c>
    </row>
    <row r="299" s="14" customFormat="1">
      <c r="A299" s="14"/>
      <c r="B299" s="268"/>
      <c r="C299" s="269"/>
      <c r="D299" s="259" t="s">
        <v>138</v>
      </c>
      <c r="E299" s="270" t="s">
        <v>1</v>
      </c>
      <c r="F299" s="271" t="s">
        <v>691</v>
      </c>
      <c r="G299" s="269"/>
      <c r="H299" s="272">
        <v>2.1600000000000001</v>
      </c>
      <c r="I299" s="273"/>
      <c r="J299" s="269"/>
      <c r="K299" s="269"/>
      <c r="L299" s="274"/>
      <c r="M299" s="275"/>
      <c r="N299" s="276"/>
      <c r="O299" s="276"/>
      <c r="P299" s="276"/>
      <c r="Q299" s="276"/>
      <c r="R299" s="276"/>
      <c r="S299" s="276"/>
      <c r="T299" s="27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8" t="s">
        <v>138</v>
      </c>
      <c r="AU299" s="278" t="s">
        <v>87</v>
      </c>
      <c r="AV299" s="14" t="s">
        <v>87</v>
      </c>
      <c r="AW299" s="14" t="s">
        <v>34</v>
      </c>
      <c r="AX299" s="14" t="s">
        <v>78</v>
      </c>
      <c r="AY299" s="278" t="s">
        <v>129</v>
      </c>
    </row>
    <row r="300" s="15" customFormat="1">
      <c r="A300" s="15"/>
      <c r="B300" s="279"/>
      <c r="C300" s="280"/>
      <c r="D300" s="259" t="s">
        <v>138</v>
      </c>
      <c r="E300" s="281" t="s">
        <v>1</v>
      </c>
      <c r="F300" s="282" t="s">
        <v>141</v>
      </c>
      <c r="G300" s="280"/>
      <c r="H300" s="283">
        <v>2.1600000000000001</v>
      </c>
      <c r="I300" s="284"/>
      <c r="J300" s="280"/>
      <c r="K300" s="280"/>
      <c r="L300" s="285"/>
      <c r="M300" s="286"/>
      <c r="N300" s="287"/>
      <c r="O300" s="287"/>
      <c r="P300" s="287"/>
      <c r="Q300" s="287"/>
      <c r="R300" s="287"/>
      <c r="S300" s="287"/>
      <c r="T300" s="288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9" t="s">
        <v>138</v>
      </c>
      <c r="AU300" s="289" t="s">
        <v>87</v>
      </c>
      <c r="AV300" s="15" t="s">
        <v>136</v>
      </c>
      <c r="AW300" s="15" t="s">
        <v>34</v>
      </c>
      <c r="AX300" s="15" t="s">
        <v>85</v>
      </c>
      <c r="AY300" s="289" t="s">
        <v>129</v>
      </c>
    </row>
    <row r="301" s="2" customFormat="1" ht="16.5" customHeight="1">
      <c r="A301" s="39"/>
      <c r="B301" s="40"/>
      <c r="C301" s="244" t="s">
        <v>343</v>
      </c>
      <c r="D301" s="244" t="s">
        <v>131</v>
      </c>
      <c r="E301" s="245" t="s">
        <v>692</v>
      </c>
      <c r="F301" s="246" t="s">
        <v>693</v>
      </c>
      <c r="G301" s="247" t="s">
        <v>327</v>
      </c>
      <c r="H301" s="248">
        <v>16</v>
      </c>
      <c r="I301" s="249"/>
      <c r="J301" s="250">
        <f>ROUND(I301*H301,2)</f>
        <v>0</v>
      </c>
      <c r="K301" s="246" t="s">
        <v>135</v>
      </c>
      <c r="L301" s="45"/>
      <c r="M301" s="251" t="s">
        <v>1</v>
      </c>
      <c r="N301" s="252" t="s">
        <v>43</v>
      </c>
      <c r="O301" s="92"/>
      <c r="P301" s="253">
        <f>O301*H301</f>
        <v>0</v>
      </c>
      <c r="Q301" s="253">
        <v>0.0058900000000000003</v>
      </c>
      <c r="R301" s="253">
        <f>Q301*H301</f>
        <v>0.094240000000000004</v>
      </c>
      <c r="S301" s="253">
        <v>0</v>
      </c>
      <c r="T301" s="25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55" t="s">
        <v>136</v>
      </c>
      <c r="AT301" s="255" t="s">
        <v>131</v>
      </c>
      <c r="AU301" s="255" t="s">
        <v>87</v>
      </c>
      <c r="AY301" s="18" t="s">
        <v>129</v>
      </c>
      <c r="BE301" s="256">
        <f>IF(N301="základní",J301,0)</f>
        <v>0</v>
      </c>
      <c r="BF301" s="256">
        <f>IF(N301="snížená",J301,0)</f>
        <v>0</v>
      </c>
      <c r="BG301" s="256">
        <f>IF(N301="zákl. přenesená",J301,0)</f>
        <v>0</v>
      </c>
      <c r="BH301" s="256">
        <f>IF(N301="sníž. přenesená",J301,0)</f>
        <v>0</v>
      </c>
      <c r="BI301" s="256">
        <f>IF(N301="nulová",J301,0)</f>
        <v>0</v>
      </c>
      <c r="BJ301" s="18" t="s">
        <v>85</v>
      </c>
      <c r="BK301" s="256">
        <f>ROUND(I301*H301,2)</f>
        <v>0</v>
      </c>
      <c r="BL301" s="18" t="s">
        <v>136</v>
      </c>
      <c r="BM301" s="255" t="s">
        <v>694</v>
      </c>
    </row>
    <row r="302" s="13" customFormat="1">
      <c r="A302" s="13"/>
      <c r="B302" s="257"/>
      <c r="C302" s="258"/>
      <c r="D302" s="259" t="s">
        <v>138</v>
      </c>
      <c r="E302" s="260" t="s">
        <v>1</v>
      </c>
      <c r="F302" s="261" t="s">
        <v>695</v>
      </c>
      <c r="G302" s="258"/>
      <c r="H302" s="260" t="s">
        <v>1</v>
      </c>
      <c r="I302" s="262"/>
      <c r="J302" s="258"/>
      <c r="K302" s="258"/>
      <c r="L302" s="263"/>
      <c r="M302" s="264"/>
      <c r="N302" s="265"/>
      <c r="O302" s="265"/>
      <c r="P302" s="265"/>
      <c r="Q302" s="265"/>
      <c r="R302" s="265"/>
      <c r="S302" s="265"/>
      <c r="T302" s="26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7" t="s">
        <v>138</v>
      </c>
      <c r="AU302" s="267" t="s">
        <v>87</v>
      </c>
      <c r="AV302" s="13" t="s">
        <v>85</v>
      </c>
      <c r="AW302" s="13" t="s">
        <v>34</v>
      </c>
      <c r="AX302" s="13" t="s">
        <v>78</v>
      </c>
      <c r="AY302" s="267" t="s">
        <v>129</v>
      </c>
    </row>
    <row r="303" s="14" customFormat="1">
      <c r="A303" s="14"/>
      <c r="B303" s="268"/>
      <c r="C303" s="269"/>
      <c r="D303" s="259" t="s">
        <v>138</v>
      </c>
      <c r="E303" s="270" t="s">
        <v>1</v>
      </c>
      <c r="F303" s="271" t="s">
        <v>209</v>
      </c>
      <c r="G303" s="269"/>
      <c r="H303" s="272">
        <v>16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8" t="s">
        <v>138</v>
      </c>
      <c r="AU303" s="278" t="s">
        <v>87</v>
      </c>
      <c r="AV303" s="14" t="s">
        <v>87</v>
      </c>
      <c r="AW303" s="14" t="s">
        <v>34</v>
      </c>
      <c r="AX303" s="14" t="s">
        <v>78</v>
      </c>
      <c r="AY303" s="278" t="s">
        <v>129</v>
      </c>
    </row>
    <row r="304" s="15" customFormat="1">
      <c r="A304" s="15"/>
      <c r="B304" s="279"/>
      <c r="C304" s="280"/>
      <c r="D304" s="259" t="s">
        <v>138</v>
      </c>
      <c r="E304" s="281" t="s">
        <v>1</v>
      </c>
      <c r="F304" s="282" t="s">
        <v>141</v>
      </c>
      <c r="G304" s="280"/>
      <c r="H304" s="283">
        <v>16</v>
      </c>
      <c r="I304" s="284"/>
      <c r="J304" s="280"/>
      <c r="K304" s="280"/>
      <c r="L304" s="285"/>
      <c r="M304" s="286"/>
      <c r="N304" s="287"/>
      <c r="O304" s="287"/>
      <c r="P304" s="287"/>
      <c r="Q304" s="287"/>
      <c r="R304" s="287"/>
      <c r="S304" s="287"/>
      <c r="T304" s="288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9" t="s">
        <v>138</v>
      </c>
      <c r="AU304" s="289" t="s">
        <v>87</v>
      </c>
      <c r="AV304" s="15" t="s">
        <v>136</v>
      </c>
      <c r="AW304" s="15" t="s">
        <v>34</v>
      </c>
      <c r="AX304" s="15" t="s">
        <v>85</v>
      </c>
      <c r="AY304" s="289" t="s">
        <v>129</v>
      </c>
    </row>
    <row r="305" s="12" customFormat="1" ht="22.8" customHeight="1">
      <c r="A305" s="12"/>
      <c r="B305" s="228"/>
      <c r="C305" s="229"/>
      <c r="D305" s="230" t="s">
        <v>77</v>
      </c>
      <c r="E305" s="242" t="s">
        <v>147</v>
      </c>
      <c r="F305" s="242" t="s">
        <v>331</v>
      </c>
      <c r="G305" s="229"/>
      <c r="H305" s="229"/>
      <c r="I305" s="232"/>
      <c r="J305" s="243">
        <f>BK305</f>
        <v>0</v>
      </c>
      <c r="K305" s="229"/>
      <c r="L305" s="234"/>
      <c r="M305" s="235"/>
      <c r="N305" s="236"/>
      <c r="O305" s="236"/>
      <c r="P305" s="237">
        <f>SUM(P306:P357)</f>
        <v>0</v>
      </c>
      <c r="Q305" s="236"/>
      <c r="R305" s="237">
        <f>SUM(R306:R357)</f>
        <v>56.871547379999996</v>
      </c>
      <c r="S305" s="236"/>
      <c r="T305" s="238">
        <f>SUM(T306:T357)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39" t="s">
        <v>85</v>
      </c>
      <c r="AT305" s="240" t="s">
        <v>77</v>
      </c>
      <c r="AU305" s="240" t="s">
        <v>85</v>
      </c>
      <c r="AY305" s="239" t="s">
        <v>129</v>
      </c>
      <c r="BK305" s="241">
        <f>SUM(BK306:BK357)</f>
        <v>0</v>
      </c>
    </row>
    <row r="306" s="2" customFormat="1" ht="16.5" customHeight="1">
      <c r="A306" s="39"/>
      <c r="B306" s="40"/>
      <c r="C306" s="244" t="s">
        <v>348</v>
      </c>
      <c r="D306" s="244" t="s">
        <v>131</v>
      </c>
      <c r="E306" s="245" t="s">
        <v>696</v>
      </c>
      <c r="F306" s="246" t="s">
        <v>697</v>
      </c>
      <c r="G306" s="247" t="s">
        <v>244</v>
      </c>
      <c r="H306" s="248">
        <v>13.199999999999999</v>
      </c>
      <c r="I306" s="249"/>
      <c r="J306" s="250">
        <f>ROUND(I306*H306,2)</f>
        <v>0</v>
      </c>
      <c r="K306" s="246" t="s">
        <v>135</v>
      </c>
      <c r="L306" s="45"/>
      <c r="M306" s="251" t="s">
        <v>1</v>
      </c>
      <c r="N306" s="252" t="s">
        <v>43</v>
      </c>
      <c r="O306" s="92"/>
      <c r="P306" s="253">
        <f>O306*H306</f>
        <v>0</v>
      </c>
      <c r="Q306" s="253">
        <v>2.45329</v>
      </c>
      <c r="R306" s="253">
        <f>Q306*H306</f>
        <v>32.383427999999995</v>
      </c>
      <c r="S306" s="253">
        <v>0</v>
      </c>
      <c r="T306" s="25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55" t="s">
        <v>136</v>
      </c>
      <c r="AT306" s="255" t="s">
        <v>131</v>
      </c>
      <c r="AU306" s="255" t="s">
        <v>87</v>
      </c>
      <c r="AY306" s="18" t="s">
        <v>129</v>
      </c>
      <c r="BE306" s="256">
        <f>IF(N306="základní",J306,0)</f>
        <v>0</v>
      </c>
      <c r="BF306" s="256">
        <f>IF(N306="snížená",J306,0)</f>
        <v>0</v>
      </c>
      <c r="BG306" s="256">
        <f>IF(N306="zákl. přenesená",J306,0)</f>
        <v>0</v>
      </c>
      <c r="BH306" s="256">
        <f>IF(N306="sníž. přenesená",J306,0)</f>
        <v>0</v>
      </c>
      <c r="BI306" s="256">
        <f>IF(N306="nulová",J306,0)</f>
        <v>0</v>
      </c>
      <c r="BJ306" s="18" t="s">
        <v>85</v>
      </c>
      <c r="BK306" s="256">
        <f>ROUND(I306*H306,2)</f>
        <v>0</v>
      </c>
      <c r="BL306" s="18" t="s">
        <v>136</v>
      </c>
      <c r="BM306" s="255" t="s">
        <v>698</v>
      </c>
    </row>
    <row r="307" s="13" customFormat="1">
      <c r="A307" s="13"/>
      <c r="B307" s="257"/>
      <c r="C307" s="258"/>
      <c r="D307" s="259" t="s">
        <v>138</v>
      </c>
      <c r="E307" s="260" t="s">
        <v>1</v>
      </c>
      <c r="F307" s="261" t="s">
        <v>628</v>
      </c>
      <c r="G307" s="258"/>
      <c r="H307" s="260" t="s">
        <v>1</v>
      </c>
      <c r="I307" s="262"/>
      <c r="J307" s="258"/>
      <c r="K307" s="258"/>
      <c r="L307" s="263"/>
      <c r="M307" s="264"/>
      <c r="N307" s="265"/>
      <c r="O307" s="265"/>
      <c r="P307" s="265"/>
      <c r="Q307" s="265"/>
      <c r="R307" s="265"/>
      <c r="S307" s="265"/>
      <c r="T307" s="26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7" t="s">
        <v>138</v>
      </c>
      <c r="AU307" s="267" t="s">
        <v>87</v>
      </c>
      <c r="AV307" s="13" t="s">
        <v>85</v>
      </c>
      <c r="AW307" s="13" t="s">
        <v>34</v>
      </c>
      <c r="AX307" s="13" t="s">
        <v>78</v>
      </c>
      <c r="AY307" s="267" t="s">
        <v>129</v>
      </c>
    </row>
    <row r="308" s="14" customFormat="1">
      <c r="A308" s="14"/>
      <c r="B308" s="268"/>
      <c r="C308" s="269"/>
      <c r="D308" s="259" t="s">
        <v>138</v>
      </c>
      <c r="E308" s="270" t="s">
        <v>1</v>
      </c>
      <c r="F308" s="271" t="s">
        <v>699</v>
      </c>
      <c r="G308" s="269"/>
      <c r="H308" s="272">
        <v>13.199999999999999</v>
      </c>
      <c r="I308" s="273"/>
      <c r="J308" s="269"/>
      <c r="K308" s="269"/>
      <c r="L308" s="274"/>
      <c r="M308" s="275"/>
      <c r="N308" s="276"/>
      <c r="O308" s="276"/>
      <c r="P308" s="276"/>
      <c r="Q308" s="276"/>
      <c r="R308" s="276"/>
      <c r="S308" s="276"/>
      <c r="T308" s="27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8" t="s">
        <v>138</v>
      </c>
      <c r="AU308" s="278" t="s">
        <v>87</v>
      </c>
      <c r="AV308" s="14" t="s">
        <v>87</v>
      </c>
      <c r="AW308" s="14" t="s">
        <v>34</v>
      </c>
      <c r="AX308" s="14" t="s">
        <v>78</v>
      </c>
      <c r="AY308" s="278" t="s">
        <v>129</v>
      </c>
    </row>
    <row r="309" s="15" customFormat="1">
      <c r="A309" s="15"/>
      <c r="B309" s="279"/>
      <c r="C309" s="280"/>
      <c r="D309" s="259" t="s">
        <v>138</v>
      </c>
      <c r="E309" s="281" t="s">
        <v>1</v>
      </c>
      <c r="F309" s="282" t="s">
        <v>141</v>
      </c>
      <c r="G309" s="280"/>
      <c r="H309" s="283">
        <v>13.199999999999999</v>
      </c>
      <c r="I309" s="284"/>
      <c r="J309" s="280"/>
      <c r="K309" s="280"/>
      <c r="L309" s="285"/>
      <c r="M309" s="286"/>
      <c r="N309" s="287"/>
      <c r="O309" s="287"/>
      <c r="P309" s="287"/>
      <c r="Q309" s="287"/>
      <c r="R309" s="287"/>
      <c r="S309" s="287"/>
      <c r="T309" s="28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89" t="s">
        <v>138</v>
      </c>
      <c r="AU309" s="289" t="s">
        <v>87</v>
      </c>
      <c r="AV309" s="15" t="s">
        <v>136</v>
      </c>
      <c r="AW309" s="15" t="s">
        <v>34</v>
      </c>
      <c r="AX309" s="15" t="s">
        <v>85</v>
      </c>
      <c r="AY309" s="289" t="s">
        <v>129</v>
      </c>
    </row>
    <row r="310" s="2" customFormat="1" ht="16.5" customHeight="1">
      <c r="A310" s="39"/>
      <c r="B310" s="40"/>
      <c r="C310" s="244" t="s">
        <v>354</v>
      </c>
      <c r="D310" s="244" t="s">
        <v>131</v>
      </c>
      <c r="E310" s="245" t="s">
        <v>700</v>
      </c>
      <c r="F310" s="246" t="s">
        <v>701</v>
      </c>
      <c r="G310" s="247" t="s">
        <v>224</v>
      </c>
      <c r="H310" s="248">
        <v>8.4000000000000004</v>
      </c>
      <c r="I310" s="249"/>
      <c r="J310" s="250">
        <f>ROUND(I310*H310,2)</f>
        <v>0</v>
      </c>
      <c r="K310" s="246" t="s">
        <v>1</v>
      </c>
      <c r="L310" s="45"/>
      <c r="M310" s="251" t="s">
        <v>1</v>
      </c>
      <c r="N310" s="252" t="s">
        <v>43</v>
      </c>
      <c r="O310" s="92"/>
      <c r="P310" s="253">
        <f>O310*H310</f>
        <v>0</v>
      </c>
      <c r="Q310" s="253">
        <v>0</v>
      </c>
      <c r="R310" s="253">
        <f>Q310*H310</f>
        <v>0</v>
      </c>
      <c r="S310" s="253">
        <v>0</v>
      </c>
      <c r="T310" s="25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55" t="s">
        <v>136</v>
      </c>
      <c r="AT310" s="255" t="s">
        <v>131</v>
      </c>
      <c r="AU310" s="255" t="s">
        <v>87</v>
      </c>
      <c r="AY310" s="18" t="s">
        <v>129</v>
      </c>
      <c r="BE310" s="256">
        <f>IF(N310="základní",J310,0)</f>
        <v>0</v>
      </c>
      <c r="BF310" s="256">
        <f>IF(N310="snížená",J310,0)</f>
        <v>0</v>
      </c>
      <c r="BG310" s="256">
        <f>IF(N310="zákl. přenesená",J310,0)</f>
        <v>0</v>
      </c>
      <c r="BH310" s="256">
        <f>IF(N310="sníž. přenesená",J310,0)</f>
        <v>0</v>
      </c>
      <c r="BI310" s="256">
        <f>IF(N310="nulová",J310,0)</f>
        <v>0</v>
      </c>
      <c r="BJ310" s="18" t="s">
        <v>85</v>
      </c>
      <c r="BK310" s="256">
        <f>ROUND(I310*H310,2)</f>
        <v>0</v>
      </c>
      <c r="BL310" s="18" t="s">
        <v>136</v>
      </c>
      <c r="BM310" s="255" t="s">
        <v>702</v>
      </c>
    </row>
    <row r="311" s="13" customFormat="1">
      <c r="A311" s="13"/>
      <c r="B311" s="257"/>
      <c r="C311" s="258"/>
      <c r="D311" s="259" t="s">
        <v>138</v>
      </c>
      <c r="E311" s="260" t="s">
        <v>1</v>
      </c>
      <c r="F311" s="261" t="s">
        <v>703</v>
      </c>
      <c r="G311" s="258"/>
      <c r="H311" s="260" t="s">
        <v>1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7" t="s">
        <v>138</v>
      </c>
      <c r="AU311" s="267" t="s">
        <v>87</v>
      </c>
      <c r="AV311" s="13" t="s">
        <v>85</v>
      </c>
      <c r="AW311" s="13" t="s">
        <v>34</v>
      </c>
      <c r="AX311" s="13" t="s">
        <v>78</v>
      </c>
      <c r="AY311" s="267" t="s">
        <v>129</v>
      </c>
    </row>
    <row r="312" s="14" customFormat="1">
      <c r="A312" s="14"/>
      <c r="B312" s="268"/>
      <c r="C312" s="269"/>
      <c r="D312" s="259" t="s">
        <v>138</v>
      </c>
      <c r="E312" s="270" t="s">
        <v>1</v>
      </c>
      <c r="F312" s="271" t="s">
        <v>704</v>
      </c>
      <c r="G312" s="269"/>
      <c r="H312" s="272">
        <v>8.4000000000000004</v>
      </c>
      <c r="I312" s="273"/>
      <c r="J312" s="269"/>
      <c r="K312" s="269"/>
      <c r="L312" s="274"/>
      <c r="M312" s="275"/>
      <c r="N312" s="276"/>
      <c r="O312" s="276"/>
      <c r="P312" s="276"/>
      <c r="Q312" s="276"/>
      <c r="R312" s="276"/>
      <c r="S312" s="276"/>
      <c r="T312" s="27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8" t="s">
        <v>138</v>
      </c>
      <c r="AU312" s="278" t="s">
        <v>87</v>
      </c>
      <c r="AV312" s="14" t="s">
        <v>87</v>
      </c>
      <c r="AW312" s="14" t="s">
        <v>34</v>
      </c>
      <c r="AX312" s="14" t="s">
        <v>78</v>
      </c>
      <c r="AY312" s="278" t="s">
        <v>129</v>
      </c>
    </row>
    <row r="313" s="15" customFormat="1">
      <c r="A313" s="15"/>
      <c r="B313" s="279"/>
      <c r="C313" s="280"/>
      <c r="D313" s="259" t="s">
        <v>138</v>
      </c>
      <c r="E313" s="281" t="s">
        <v>1</v>
      </c>
      <c r="F313" s="282" t="s">
        <v>141</v>
      </c>
      <c r="G313" s="280"/>
      <c r="H313" s="283">
        <v>8.4000000000000004</v>
      </c>
      <c r="I313" s="284"/>
      <c r="J313" s="280"/>
      <c r="K313" s="280"/>
      <c r="L313" s="285"/>
      <c r="M313" s="286"/>
      <c r="N313" s="287"/>
      <c r="O313" s="287"/>
      <c r="P313" s="287"/>
      <c r="Q313" s="287"/>
      <c r="R313" s="287"/>
      <c r="S313" s="287"/>
      <c r="T313" s="28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9" t="s">
        <v>138</v>
      </c>
      <c r="AU313" s="289" t="s">
        <v>87</v>
      </c>
      <c r="AV313" s="15" t="s">
        <v>136</v>
      </c>
      <c r="AW313" s="15" t="s">
        <v>34</v>
      </c>
      <c r="AX313" s="15" t="s">
        <v>85</v>
      </c>
      <c r="AY313" s="289" t="s">
        <v>129</v>
      </c>
    </row>
    <row r="314" s="2" customFormat="1" ht="16.5" customHeight="1">
      <c r="A314" s="39"/>
      <c r="B314" s="40"/>
      <c r="C314" s="244" t="s">
        <v>359</v>
      </c>
      <c r="D314" s="244" t="s">
        <v>131</v>
      </c>
      <c r="E314" s="245" t="s">
        <v>705</v>
      </c>
      <c r="F314" s="246" t="s">
        <v>706</v>
      </c>
      <c r="G314" s="247" t="s">
        <v>134</v>
      </c>
      <c r="H314" s="248">
        <v>88.701999999999998</v>
      </c>
      <c r="I314" s="249"/>
      <c r="J314" s="250">
        <f>ROUND(I314*H314,2)</f>
        <v>0</v>
      </c>
      <c r="K314" s="246" t="s">
        <v>135</v>
      </c>
      <c r="L314" s="45"/>
      <c r="M314" s="251" t="s">
        <v>1</v>
      </c>
      <c r="N314" s="252" t="s">
        <v>43</v>
      </c>
      <c r="O314" s="92"/>
      <c r="P314" s="253">
        <f>O314*H314</f>
        <v>0</v>
      </c>
      <c r="Q314" s="253">
        <v>0.0027499999999999998</v>
      </c>
      <c r="R314" s="253">
        <f>Q314*H314</f>
        <v>0.2439305</v>
      </c>
      <c r="S314" s="253">
        <v>0</v>
      </c>
      <c r="T314" s="254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5" t="s">
        <v>136</v>
      </c>
      <c r="AT314" s="255" t="s">
        <v>131</v>
      </c>
      <c r="AU314" s="255" t="s">
        <v>87</v>
      </c>
      <c r="AY314" s="18" t="s">
        <v>129</v>
      </c>
      <c r="BE314" s="256">
        <f>IF(N314="základní",J314,0)</f>
        <v>0</v>
      </c>
      <c r="BF314" s="256">
        <f>IF(N314="snížená",J314,0)</f>
        <v>0</v>
      </c>
      <c r="BG314" s="256">
        <f>IF(N314="zákl. přenesená",J314,0)</f>
        <v>0</v>
      </c>
      <c r="BH314" s="256">
        <f>IF(N314="sníž. přenesená",J314,0)</f>
        <v>0</v>
      </c>
      <c r="BI314" s="256">
        <f>IF(N314="nulová",J314,0)</f>
        <v>0</v>
      </c>
      <c r="BJ314" s="18" t="s">
        <v>85</v>
      </c>
      <c r="BK314" s="256">
        <f>ROUND(I314*H314,2)</f>
        <v>0</v>
      </c>
      <c r="BL314" s="18" t="s">
        <v>136</v>
      </c>
      <c r="BM314" s="255" t="s">
        <v>707</v>
      </c>
    </row>
    <row r="315" s="13" customFormat="1">
      <c r="A315" s="13"/>
      <c r="B315" s="257"/>
      <c r="C315" s="258"/>
      <c r="D315" s="259" t="s">
        <v>138</v>
      </c>
      <c r="E315" s="260" t="s">
        <v>1</v>
      </c>
      <c r="F315" s="261" t="s">
        <v>708</v>
      </c>
      <c r="G315" s="258"/>
      <c r="H315" s="260" t="s">
        <v>1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7" t="s">
        <v>138</v>
      </c>
      <c r="AU315" s="267" t="s">
        <v>87</v>
      </c>
      <c r="AV315" s="13" t="s">
        <v>85</v>
      </c>
      <c r="AW315" s="13" t="s">
        <v>34</v>
      </c>
      <c r="AX315" s="13" t="s">
        <v>78</v>
      </c>
      <c r="AY315" s="267" t="s">
        <v>129</v>
      </c>
    </row>
    <row r="316" s="14" customFormat="1">
      <c r="A316" s="14"/>
      <c r="B316" s="268"/>
      <c r="C316" s="269"/>
      <c r="D316" s="259" t="s">
        <v>138</v>
      </c>
      <c r="E316" s="270" t="s">
        <v>1</v>
      </c>
      <c r="F316" s="271" t="s">
        <v>709</v>
      </c>
      <c r="G316" s="269"/>
      <c r="H316" s="272">
        <v>88.701999999999998</v>
      </c>
      <c r="I316" s="273"/>
      <c r="J316" s="269"/>
      <c r="K316" s="269"/>
      <c r="L316" s="274"/>
      <c r="M316" s="275"/>
      <c r="N316" s="276"/>
      <c r="O316" s="276"/>
      <c r="P316" s="276"/>
      <c r="Q316" s="276"/>
      <c r="R316" s="276"/>
      <c r="S316" s="276"/>
      <c r="T316" s="27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78" t="s">
        <v>138</v>
      </c>
      <c r="AU316" s="278" t="s">
        <v>87</v>
      </c>
      <c r="AV316" s="14" t="s">
        <v>87</v>
      </c>
      <c r="AW316" s="14" t="s">
        <v>34</v>
      </c>
      <c r="AX316" s="14" t="s">
        <v>78</v>
      </c>
      <c r="AY316" s="278" t="s">
        <v>129</v>
      </c>
    </row>
    <row r="317" s="15" customFormat="1">
      <c r="A317" s="15"/>
      <c r="B317" s="279"/>
      <c r="C317" s="280"/>
      <c r="D317" s="259" t="s">
        <v>138</v>
      </c>
      <c r="E317" s="281" t="s">
        <v>1</v>
      </c>
      <c r="F317" s="282" t="s">
        <v>141</v>
      </c>
      <c r="G317" s="280"/>
      <c r="H317" s="283">
        <v>88.701999999999998</v>
      </c>
      <c r="I317" s="284"/>
      <c r="J317" s="280"/>
      <c r="K317" s="280"/>
      <c r="L317" s="285"/>
      <c r="M317" s="286"/>
      <c r="N317" s="287"/>
      <c r="O317" s="287"/>
      <c r="P317" s="287"/>
      <c r="Q317" s="287"/>
      <c r="R317" s="287"/>
      <c r="S317" s="287"/>
      <c r="T317" s="28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89" t="s">
        <v>138</v>
      </c>
      <c r="AU317" s="289" t="s">
        <v>87</v>
      </c>
      <c r="AV317" s="15" t="s">
        <v>136</v>
      </c>
      <c r="AW317" s="15" t="s">
        <v>34</v>
      </c>
      <c r="AX317" s="15" t="s">
        <v>85</v>
      </c>
      <c r="AY317" s="289" t="s">
        <v>129</v>
      </c>
    </row>
    <row r="318" s="2" customFormat="1" ht="16.5" customHeight="1">
      <c r="A318" s="39"/>
      <c r="B318" s="40"/>
      <c r="C318" s="244" t="s">
        <v>365</v>
      </c>
      <c r="D318" s="244" t="s">
        <v>131</v>
      </c>
      <c r="E318" s="245" t="s">
        <v>710</v>
      </c>
      <c r="F318" s="246" t="s">
        <v>711</v>
      </c>
      <c r="G318" s="247" t="s">
        <v>134</v>
      </c>
      <c r="H318" s="248">
        <v>88.701999999999998</v>
      </c>
      <c r="I318" s="249"/>
      <c r="J318" s="250">
        <f>ROUND(I318*H318,2)</f>
        <v>0</v>
      </c>
      <c r="K318" s="246" t="s">
        <v>135</v>
      </c>
      <c r="L318" s="45"/>
      <c r="M318" s="251" t="s">
        <v>1</v>
      </c>
      <c r="N318" s="252" t="s">
        <v>43</v>
      </c>
      <c r="O318" s="92"/>
      <c r="P318" s="253">
        <f>O318*H318</f>
        <v>0</v>
      </c>
      <c r="Q318" s="253">
        <v>0</v>
      </c>
      <c r="R318" s="253">
        <f>Q318*H318</f>
        <v>0</v>
      </c>
      <c r="S318" s="253">
        <v>0</v>
      </c>
      <c r="T318" s="25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55" t="s">
        <v>136</v>
      </c>
      <c r="AT318" s="255" t="s">
        <v>131</v>
      </c>
      <c r="AU318" s="255" t="s">
        <v>87</v>
      </c>
      <c r="AY318" s="18" t="s">
        <v>129</v>
      </c>
      <c r="BE318" s="256">
        <f>IF(N318="základní",J318,0)</f>
        <v>0</v>
      </c>
      <c r="BF318" s="256">
        <f>IF(N318="snížená",J318,0)</f>
        <v>0</v>
      </c>
      <c r="BG318" s="256">
        <f>IF(N318="zákl. přenesená",J318,0)</f>
        <v>0</v>
      </c>
      <c r="BH318" s="256">
        <f>IF(N318="sníž. přenesená",J318,0)</f>
        <v>0</v>
      </c>
      <c r="BI318" s="256">
        <f>IF(N318="nulová",J318,0)</f>
        <v>0</v>
      </c>
      <c r="BJ318" s="18" t="s">
        <v>85</v>
      </c>
      <c r="BK318" s="256">
        <f>ROUND(I318*H318,2)</f>
        <v>0</v>
      </c>
      <c r="BL318" s="18" t="s">
        <v>136</v>
      </c>
      <c r="BM318" s="255" t="s">
        <v>712</v>
      </c>
    </row>
    <row r="319" s="13" customFormat="1">
      <c r="A319" s="13"/>
      <c r="B319" s="257"/>
      <c r="C319" s="258"/>
      <c r="D319" s="259" t="s">
        <v>138</v>
      </c>
      <c r="E319" s="260" t="s">
        <v>1</v>
      </c>
      <c r="F319" s="261" t="s">
        <v>600</v>
      </c>
      <c r="G319" s="258"/>
      <c r="H319" s="260" t="s">
        <v>1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7" t="s">
        <v>138</v>
      </c>
      <c r="AU319" s="267" t="s">
        <v>87</v>
      </c>
      <c r="AV319" s="13" t="s">
        <v>85</v>
      </c>
      <c r="AW319" s="13" t="s">
        <v>34</v>
      </c>
      <c r="AX319" s="13" t="s">
        <v>78</v>
      </c>
      <c r="AY319" s="267" t="s">
        <v>129</v>
      </c>
    </row>
    <row r="320" s="14" customFormat="1">
      <c r="A320" s="14"/>
      <c r="B320" s="268"/>
      <c r="C320" s="269"/>
      <c r="D320" s="259" t="s">
        <v>138</v>
      </c>
      <c r="E320" s="270" t="s">
        <v>1</v>
      </c>
      <c r="F320" s="271" t="s">
        <v>709</v>
      </c>
      <c r="G320" s="269"/>
      <c r="H320" s="272">
        <v>88.701999999999998</v>
      </c>
      <c r="I320" s="273"/>
      <c r="J320" s="269"/>
      <c r="K320" s="269"/>
      <c r="L320" s="274"/>
      <c r="M320" s="275"/>
      <c r="N320" s="276"/>
      <c r="O320" s="276"/>
      <c r="P320" s="276"/>
      <c r="Q320" s="276"/>
      <c r="R320" s="276"/>
      <c r="S320" s="276"/>
      <c r="T320" s="27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8" t="s">
        <v>138</v>
      </c>
      <c r="AU320" s="278" t="s">
        <v>87</v>
      </c>
      <c r="AV320" s="14" t="s">
        <v>87</v>
      </c>
      <c r="AW320" s="14" t="s">
        <v>34</v>
      </c>
      <c r="AX320" s="14" t="s">
        <v>78</v>
      </c>
      <c r="AY320" s="278" t="s">
        <v>129</v>
      </c>
    </row>
    <row r="321" s="15" customFormat="1">
      <c r="A321" s="15"/>
      <c r="B321" s="279"/>
      <c r="C321" s="280"/>
      <c r="D321" s="259" t="s">
        <v>138</v>
      </c>
      <c r="E321" s="281" t="s">
        <v>1</v>
      </c>
      <c r="F321" s="282" t="s">
        <v>141</v>
      </c>
      <c r="G321" s="280"/>
      <c r="H321" s="283">
        <v>88.701999999999998</v>
      </c>
      <c r="I321" s="284"/>
      <c r="J321" s="280"/>
      <c r="K321" s="280"/>
      <c r="L321" s="285"/>
      <c r="M321" s="286"/>
      <c r="N321" s="287"/>
      <c r="O321" s="287"/>
      <c r="P321" s="287"/>
      <c r="Q321" s="287"/>
      <c r="R321" s="287"/>
      <c r="S321" s="287"/>
      <c r="T321" s="288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89" t="s">
        <v>138</v>
      </c>
      <c r="AU321" s="289" t="s">
        <v>87</v>
      </c>
      <c r="AV321" s="15" t="s">
        <v>136</v>
      </c>
      <c r="AW321" s="15" t="s">
        <v>34</v>
      </c>
      <c r="AX321" s="15" t="s">
        <v>85</v>
      </c>
      <c r="AY321" s="289" t="s">
        <v>129</v>
      </c>
    </row>
    <row r="322" s="2" customFormat="1" ht="16.5" customHeight="1">
      <c r="A322" s="39"/>
      <c r="B322" s="40"/>
      <c r="C322" s="244" t="s">
        <v>370</v>
      </c>
      <c r="D322" s="244" t="s">
        <v>131</v>
      </c>
      <c r="E322" s="245" t="s">
        <v>713</v>
      </c>
      <c r="F322" s="246" t="s">
        <v>714</v>
      </c>
      <c r="G322" s="247" t="s">
        <v>294</v>
      </c>
      <c r="H322" s="248">
        <v>0.14799999999999999</v>
      </c>
      <c r="I322" s="249"/>
      <c r="J322" s="250">
        <f>ROUND(I322*H322,2)</f>
        <v>0</v>
      </c>
      <c r="K322" s="246" t="s">
        <v>135</v>
      </c>
      <c r="L322" s="45"/>
      <c r="M322" s="251" t="s">
        <v>1</v>
      </c>
      <c r="N322" s="252" t="s">
        <v>43</v>
      </c>
      <c r="O322" s="92"/>
      <c r="P322" s="253">
        <f>O322*H322</f>
        <v>0</v>
      </c>
      <c r="Q322" s="253">
        <v>1.04881</v>
      </c>
      <c r="R322" s="253">
        <f>Q322*H322</f>
        <v>0.15522388000000001</v>
      </c>
      <c r="S322" s="253">
        <v>0</v>
      </c>
      <c r="T322" s="25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55" t="s">
        <v>136</v>
      </c>
      <c r="AT322" s="255" t="s">
        <v>131</v>
      </c>
      <c r="AU322" s="255" t="s">
        <v>87</v>
      </c>
      <c r="AY322" s="18" t="s">
        <v>129</v>
      </c>
      <c r="BE322" s="256">
        <f>IF(N322="základní",J322,0)</f>
        <v>0</v>
      </c>
      <c r="BF322" s="256">
        <f>IF(N322="snížená",J322,0)</f>
        <v>0</v>
      </c>
      <c r="BG322" s="256">
        <f>IF(N322="zákl. přenesená",J322,0)</f>
        <v>0</v>
      </c>
      <c r="BH322" s="256">
        <f>IF(N322="sníž. přenesená",J322,0)</f>
        <v>0</v>
      </c>
      <c r="BI322" s="256">
        <f>IF(N322="nulová",J322,0)</f>
        <v>0</v>
      </c>
      <c r="BJ322" s="18" t="s">
        <v>85</v>
      </c>
      <c r="BK322" s="256">
        <f>ROUND(I322*H322,2)</f>
        <v>0</v>
      </c>
      <c r="BL322" s="18" t="s">
        <v>136</v>
      </c>
      <c r="BM322" s="255" t="s">
        <v>715</v>
      </c>
    </row>
    <row r="323" s="13" customFormat="1">
      <c r="A323" s="13"/>
      <c r="B323" s="257"/>
      <c r="C323" s="258"/>
      <c r="D323" s="259" t="s">
        <v>138</v>
      </c>
      <c r="E323" s="260" t="s">
        <v>1</v>
      </c>
      <c r="F323" s="261" t="s">
        <v>716</v>
      </c>
      <c r="G323" s="258"/>
      <c r="H323" s="260" t="s">
        <v>1</v>
      </c>
      <c r="I323" s="262"/>
      <c r="J323" s="258"/>
      <c r="K323" s="258"/>
      <c r="L323" s="263"/>
      <c r="M323" s="264"/>
      <c r="N323" s="265"/>
      <c r="O323" s="265"/>
      <c r="P323" s="265"/>
      <c r="Q323" s="265"/>
      <c r="R323" s="265"/>
      <c r="S323" s="265"/>
      <c r="T323" s="26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7" t="s">
        <v>138</v>
      </c>
      <c r="AU323" s="267" t="s">
        <v>87</v>
      </c>
      <c r="AV323" s="13" t="s">
        <v>85</v>
      </c>
      <c r="AW323" s="13" t="s">
        <v>34</v>
      </c>
      <c r="AX323" s="13" t="s">
        <v>78</v>
      </c>
      <c r="AY323" s="267" t="s">
        <v>129</v>
      </c>
    </row>
    <row r="324" s="14" customFormat="1">
      <c r="A324" s="14"/>
      <c r="B324" s="268"/>
      <c r="C324" s="269"/>
      <c r="D324" s="259" t="s">
        <v>138</v>
      </c>
      <c r="E324" s="270" t="s">
        <v>1</v>
      </c>
      <c r="F324" s="271" t="s">
        <v>717</v>
      </c>
      <c r="G324" s="269"/>
      <c r="H324" s="272">
        <v>0.14799999999999999</v>
      </c>
      <c r="I324" s="273"/>
      <c r="J324" s="269"/>
      <c r="K324" s="269"/>
      <c r="L324" s="274"/>
      <c r="M324" s="275"/>
      <c r="N324" s="276"/>
      <c r="O324" s="276"/>
      <c r="P324" s="276"/>
      <c r="Q324" s="276"/>
      <c r="R324" s="276"/>
      <c r="S324" s="276"/>
      <c r="T324" s="27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8" t="s">
        <v>138</v>
      </c>
      <c r="AU324" s="278" t="s">
        <v>87</v>
      </c>
      <c r="AV324" s="14" t="s">
        <v>87</v>
      </c>
      <c r="AW324" s="14" t="s">
        <v>34</v>
      </c>
      <c r="AX324" s="14" t="s">
        <v>78</v>
      </c>
      <c r="AY324" s="278" t="s">
        <v>129</v>
      </c>
    </row>
    <row r="325" s="15" customFormat="1">
      <c r="A325" s="15"/>
      <c r="B325" s="279"/>
      <c r="C325" s="280"/>
      <c r="D325" s="259" t="s">
        <v>138</v>
      </c>
      <c r="E325" s="281" t="s">
        <v>1</v>
      </c>
      <c r="F325" s="282" t="s">
        <v>141</v>
      </c>
      <c r="G325" s="280"/>
      <c r="H325" s="283">
        <v>0.14799999999999999</v>
      </c>
      <c r="I325" s="284"/>
      <c r="J325" s="280"/>
      <c r="K325" s="280"/>
      <c r="L325" s="285"/>
      <c r="M325" s="286"/>
      <c r="N325" s="287"/>
      <c r="O325" s="287"/>
      <c r="P325" s="287"/>
      <c r="Q325" s="287"/>
      <c r="R325" s="287"/>
      <c r="S325" s="287"/>
      <c r="T325" s="288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89" t="s">
        <v>138</v>
      </c>
      <c r="AU325" s="289" t="s">
        <v>87</v>
      </c>
      <c r="AV325" s="15" t="s">
        <v>136</v>
      </c>
      <c r="AW325" s="15" t="s">
        <v>34</v>
      </c>
      <c r="AX325" s="15" t="s">
        <v>85</v>
      </c>
      <c r="AY325" s="289" t="s">
        <v>129</v>
      </c>
    </row>
    <row r="326" s="2" customFormat="1" ht="16.5" customHeight="1">
      <c r="A326" s="39"/>
      <c r="B326" s="40"/>
      <c r="C326" s="244" t="s">
        <v>376</v>
      </c>
      <c r="D326" s="244" t="s">
        <v>131</v>
      </c>
      <c r="E326" s="245" t="s">
        <v>333</v>
      </c>
      <c r="F326" s="246" t="s">
        <v>334</v>
      </c>
      <c r="G326" s="247" t="s">
        <v>327</v>
      </c>
      <c r="H326" s="248">
        <v>16</v>
      </c>
      <c r="I326" s="249"/>
      <c r="J326" s="250">
        <f>ROUND(I326*H326,2)</f>
        <v>0</v>
      </c>
      <c r="K326" s="246" t="s">
        <v>135</v>
      </c>
      <c r="L326" s="45"/>
      <c r="M326" s="251" t="s">
        <v>1</v>
      </c>
      <c r="N326" s="252" t="s">
        <v>43</v>
      </c>
      <c r="O326" s="92"/>
      <c r="P326" s="253">
        <f>O326*H326</f>
        <v>0</v>
      </c>
      <c r="Q326" s="253">
        <v>0.17488999999999999</v>
      </c>
      <c r="R326" s="253">
        <f>Q326*H326</f>
        <v>2.7982399999999998</v>
      </c>
      <c r="S326" s="253">
        <v>0</v>
      </c>
      <c r="T326" s="25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55" t="s">
        <v>136</v>
      </c>
      <c r="AT326" s="255" t="s">
        <v>131</v>
      </c>
      <c r="AU326" s="255" t="s">
        <v>87</v>
      </c>
      <c r="AY326" s="18" t="s">
        <v>129</v>
      </c>
      <c r="BE326" s="256">
        <f>IF(N326="základní",J326,0)</f>
        <v>0</v>
      </c>
      <c r="BF326" s="256">
        <f>IF(N326="snížená",J326,0)</f>
        <v>0</v>
      </c>
      <c r="BG326" s="256">
        <f>IF(N326="zákl. přenesená",J326,0)</f>
        <v>0</v>
      </c>
      <c r="BH326" s="256">
        <f>IF(N326="sníž. přenesená",J326,0)</f>
        <v>0</v>
      </c>
      <c r="BI326" s="256">
        <f>IF(N326="nulová",J326,0)</f>
        <v>0</v>
      </c>
      <c r="BJ326" s="18" t="s">
        <v>85</v>
      </c>
      <c r="BK326" s="256">
        <f>ROUND(I326*H326,2)</f>
        <v>0</v>
      </c>
      <c r="BL326" s="18" t="s">
        <v>136</v>
      </c>
      <c r="BM326" s="255" t="s">
        <v>718</v>
      </c>
    </row>
    <row r="327" s="13" customFormat="1">
      <c r="A327" s="13"/>
      <c r="B327" s="257"/>
      <c r="C327" s="258"/>
      <c r="D327" s="259" t="s">
        <v>138</v>
      </c>
      <c r="E327" s="260" t="s">
        <v>1</v>
      </c>
      <c r="F327" s="261" t="s">
        <v>690</v>
      </c>
      <c r="G327" s="258"/>
      <c r="H327" s="260" t="s">
        <v>1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7" t="s">
        <v>138</v>
      </c>
      <c r="AU327" s="267" t="s">
        <v>87</v>
      </c>
      <c r="AV327" s="13" t="s">
        <v>85</v>
      </c>
      <c r="AW327" s="13" t="s">
        <v>34</v>
      </c>
      <c r="AX327" s="13" t="s">
        <v>78</v>
      </c>
      <c r="AY327" s="267" t="s">
        <v>129</v>
      </c>
    </row>
    <row r="328" s="14" customFormat="1">
      <c r="A328" s="14"/>
      <c r="B328" s="268"/>
      <c r="C328" s="269"/>
      <c r="D328" s="259" t="s">
        <v>138</v>
      </c>
      <c r="E328" s="270" t="s">
        <v>1</v>
      </c>
      <c r="F328" s="271" t="s">
        <v>209</v>
      </c>
      <c r="G328" s="269"/>
      <c r="H328" s="272">
        <v>16</v>
      </c>
      <c r="I328" s="273"/>
      <c r="J328" s="269"/>
      <c r="K328" s="269"/>
      <c r="L328" s="274"/>
      <c r="M328" s="275"/>
      <c r="N328" s="276"/>
      <c r="O328" s="276"/>
      <c r="P328" s="276"/>
      <c r="Q328" s="276"/>
      <c r="R328" s="276"/>
      <c r="S328" s="276"/>
      <c r="T328" s="27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8" t="s">
        <v>138</v>
      </c>
      <c r="AU328" s="278" t="s">
        <v>87</v>
      </c>
      <c r="AV328" s="14" t="s">
        <v>87</v>
      </c>
      <c r="AW328" s="14" t="s">
        <v>34</v>
      </c>
      <c r="AX328" s="14" t="s">
        <v>78</v>
      </c>
      <c r="AY328" s="278" t="s">
        <v>129</v>
      </c>
    </row>
    <row r="329" s="15" customFormat="1">
      <c r="A329" s="15"/>
      <c r="B329" s="279"/>
      <c r="C329" s="280"/>
      <c r="D329" s="259" t="s">
        <v>138</v>
      </c>
      <c r="E329" s="281" t="s">
        <v>1</v>
      </c>
      <c r="F329" s="282" t="s">
        <v>141</v>
      </c>
      <c r="G329" s="280"/>
      <c r="H329" s="283">
        <v>16</v>
      </c>
      <c r="I329" s="284"/>
      <c r="J329" s="280"/>
      <c r="K329" s="280"/>
      <c r="L329" s="285"/>
      <c r="M329" s="286"/>
      <c r="N329" s="287"/>
      <c r="O329" s="287"/>
      <c r="P329" s="287"/>
      <c r="Q329" s="287"/>
      <c r="R329" s="287"/>
      <c r="S329" s="287"/>
      <c r="T329" s="288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89" t="s">
        <v>138</v>
      </c>
      <c r="AU329" s="289" t="s">
        <v>87</v>
      </c>
      <c r="AV329" s="15" t="s">
        <v>136</v>
      </c>
      <c r="AW329" s="15" t="s">
        <v>34</v>
      </c>
      <c r="AX329" s="15" t="s">
        <v>85</v>
      </c>
      <c r="AY329" s="289" t="s">
        <v>129</v>
      </c>
    </row>
    <row r="330" s="2" customFormat="1" ht="16.5" customHeight="1">
      <c r="A330" s="39"/>
      <c r="B330" s="40"/>
      <c r="C330" s="301" t="s">
        <v>380</v>
      </c>
      <c r="D330" s="301" t="s">
        <v>313</v>
      </c>
      <c r="E330" s="302" t="s">
        <v>719</v>
      </c>
      <c r="F330" s="303" t="s">
        <v>720</v>
      </c>
      <c r="G330" s="304" t="s">
        <v>327</v>
      </c>
      <c r="H330" s="305">
        <v>14</v>
      </c>
      <c r="I330" s="306"/>
      <c r="J330" s="307">
        <f>ROUND(I330*H330,2)</f>
        <v>0</v>
      </c>
      <c r="K330" s="303" t="s">
        <v>1</v>
      </c>
      <c r="L330" s="308"/>
      <c r="M330" s="309" t="s">
        <v>1</v>
      </c>
      <c r="N330" s="310" t="s">
        <v>43</v>
      </c>
      <c r="O330" s="92"/>
      <c r="P330" s="253">
        <f>O330*H330</f>
        <v>0</v>
      </c>
      <c r="Q330" s="253">
        <v>0</v>
      </c>
      <c r="R330" s="253">
        <f>Q330*H330</f>
        <v>0</v>
      </c>
      <c r="S330" s="253">
        <v>0</v>
      </c>
      <c r="T330" s="25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55" t="s">
        <v>172</v>
      </c>
      <c r="AT330" s="255" t="s">
        <v>313</v>
      </c>
      <c r="AU330" s="255" t="s">
        <v>87</v>
      </c>
      <c r="AY330" s="18" t="s">
        <v>129</v>
      </c>
      <c r="BE330" s="256">
        <f>IF(N330="základní",J330,0)</f>
        <v>0</v>
      </c>
      <c r="BF330" s="256">
        <f>IF(N330="snížená",J330,0)</f>
        <v>0</v>
      </c>
      <c r="BG330" s="256">
        <f>IF(N330="zákl. přenesená",J330,0)</f>
        <v>0</v>
      </c>
      <c r="BH330" s="256">
        <f>IF(N330="sníž. přenesená",J330,0)</f>
        <v>0</v>
      </c>
      <c r="BI330" s="256">
        <f>IF(N330="nulová",J330,0)</f>
        <v>0</v>
      </c>
      <c r="BJ330" s="18" t="s">
        <v>85</v>
      </c>
      <c r="BK330" s="256">
        <f>ROUND(I330*H330,2)</f>
        <v>0</v>
      </c>
      <c r="BL330" s="18" t="s">
        <v>136</v>
      </c>
      <c r="BM330" s="255" t="s">
        <v>721</v>
      </c>
    </row>
    <row r="331" s="13" customFormat="1">
      <c r="A331" s="13"/>
      <c r="B331" s="257"/>
      <c r="C331" s="258"/>
      <c r="D331" s="259" t="s">
        <v>138</v>
      </c>
      <c r="E331" s="260" t="s">
        <v>1</v>
      </c>
      <c r="F331" s="261" t="s">
        <v>722</v>
      </c>
      <c r="G331" s="258"/>
      <c r="H331" s="260" t="s">
        <v>1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7" t="s">
        <v>138</v>
      </c>
      <c r="AU331" s="267" t="s">
        <v>87</v>
      </c>
      <c r="AV331" s="13" t="s">
        <v>85</v>
      </c>
      <c r="AW331" s="13" t="s">
        <v>34</v>
      </c>
      <c r="AX331" s="13" t="s">
        <v>78</v>
      </c>
      <c r="AY331" s="267" t="s">
        <v>129</v>
      </c>
    </row>
    <row r="332" s="14" customFormat="1">
      <c r="A332" s="14"/>
      <c r="B332" s="268"/>
      <c r="C332" s="269"/>
      <c r="D332" s="259" t="s">
        <v>138</v>
      </c>
      <c r="E332" s="270" t="s">
        <v>1</v>
      </c>
      <c r="F332" s="271" t="s">
        <v>201</v>
      </c>
      <c r="G332" s="269"/>
      <c r="H332" s="272">
        <v>14</v>
      </c>
      <c r="I332" s="273"/>
      <c r="J332" s="269"/>
      <c r="K332" s="269"/>
      <c r="L332" s="274"/>
      <c r="M332" s="275"/>
      <c r="N332" s="276"/>
      <c r="O332" s="276"/>
      <c r="P332" s="276"/>
      <c r="Q332" s="276"/>
      <c r="R332" s="276"/>
      <c r="S332" s="276"/>
      <c r="T332" s="27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8" t="s">
        <v>138</v>
      </c>
      <c r="AU332" s="278" t="s">
        <v>87</v>
      </c>
      <c r="AV332" s="14" t="s">
        <v>87</v>
      </c>
      <c r="AW332" s="14" t="s">
        <v>34</v>
      </c>
      <c r="AX332" s="14" t="s">
        <v>78</v>
      </c>
      <c r="AY332" s="278" t="s">
        <v>129</v>
      </c>
    </row>
    <row r="333" s="15" customFormat="1">
      <c r="A333" s="15"/>
      <c r="B333" s="279"/>
      <c r="C333" s="280"/>
      <c r="D333" s="259" t="s">
        <v>138</v>
      </c>
      <c r="E333" s="281" t="s">
        <v>1</v>
      </c>
      <c r="F333" s="282" t="s">
        <v>141</v>
      </c>
      <c r="G333" s="280"/>
      <c r="H333" s="283">
        <v>14</v>
      </c>
      <c r="I333" s="284"/>
      <c r="J333" s="280"/>
      <c r="K333" s="280"/>
      <c r="L333" s="285"/>
      <c r="M333" s="286"/>
      <c r="N333" s="287"/>
      <c r="O333" s="287"/>
      <c r="P333" s="287"/>
      <c r="Q333" s="287"/>
      <c r="R333" s="287"/>
      <c r="S333" s="287"/>
      <c r="T333" s="28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9" t="s">
        <v>138</v>
      </c>
      <c r="AU333" s="289" t="s">
        <v>87</v>
      </c>
      <c r="AV333" s="15" t="s">
        <v>136</v>
      </c>
      <c r="AW333" s="15" t="s">
        <v>34</v>
      </c>
      <c r="AX333" s="15" t="s">
        <v>85</v>
      </c>
      <c r="AY333" s="289" t="s">
        <v>129</v>
      </c>
    </row>
    <row r="334" s="2" customFormat="1" ht="16.5" customHeight="1">
      <c r="A334" s="39"/>
      <c r="B334" s="40"/>
      <c r="C334" s="301" t="s">
        <v>385</v>
      </c>
      <c r="D334" s="301" t="s">
        <v>313</v>
      </c>
      <c r="E334" s="302" t="s">
        <v>723</v>
      </c>
      <c r="F334" s="303" t="s">
        <v>724</v>
      </c>
      <c r="G334" s="304" t="s">
        <v>327</v>
      </c>
      <c r="H334" s="305">
        <v>2</v>
      </c>
      <c r="I334" s="306"/>
      <c r="J334" s="307">
        <f>ROUND(I334*H334,2)</f>
        <v>0</v>
      </c>
      <c r="K334" s="303" t="s">
        <v>1</v>
      </c>
      <c r="L334" s="308"/>
      <c r="M334" s="309" t="s">
        <v>1</v>
      </c>
      <c r="N334" s="310" t="s">
        <v>43</v>
      </c>
      <c r="O334" s="92"/>
      <c r="P334" s="253">
        <f>O334*H334</f>
        <v>0</v>
      </c>
      <c r="Q334" s="253">
        <v>0</v>
      </c>
      <c r="R334" s="253">
        <f>Q334*H334</f>
        <v>0</v>
      </c>
      <c r="S334" s="253">
        <v>0</v>
      </c>
      <c r="T334" s="254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55" t="s">
        <v>172</v>
      </c>
      <c r="AT334" s="255" t="s">
        <v>313</v>
      </c>
      <c r="AU334" s="255" t="s">
        <v>87</v>
      </c>
      <c r="AY334" s="18" t="s">
        <v>129</v>
      </c>
      <c r="BE334" s="256">
        <f>IF(N334="základní",J334,0)</f>
        <v>0</v>
      </c>
      <c r="BF334" s="256">
        <f>IF(N334="snížená",J334,0)</f>
        <v>0</v>
      </c>
      <c r="BG334" s="256">
        <f>IF(N334="zákl. přenesená",J334,0)</f>
        <v>0</v>
      </c>
      <c r="BH334" s="256">
        <f>IF(N334="sníž. přenesená",J334,0)</f>
        <v>0</v>
      </c>
      <c r="BI334" s="256">
        <f>IF(N334="nulová",J334,0)</f>
        <v>0</v>
      </c>
      <c r="BJ334" s="18" t="s">
        <v>85</v>
      </c>
      <c r="BK334" s="256">
        <f>ROUND(I334*H334,2)</f>
        <v>0</v>
      </c>
      <c r="BL334" s="18" t="s">
        <v>136</v>
      </c>
      <c r="BM334" s="255" t="s">
        <v>725</v>
      </c>
    </row>
    <row r="335" s="13" customFormat="1">
      <c r="A335" s="13"/>
      <c r="B335" s="257"/>
      <c r="C335" s="258"/>
      <c r="D335" s="259" t="s">
        <v>138</v>
      </c>
      <c r="E335" s="260" t="s">
        <v>1</v>
      </c>
      <c r="F335" s="261" t="s">
        <v>726</v>
      </c>
      <c r="G335" s="258"/>
      <c r="H335" s="260" t="s">
        <v>1</v>
      </c>
      <c r="I335" s="262"/>
      <c r="J335" s="258"/>
      <c r="K335" s="258"/>
      <c r="L335" s="263"/>
      <c r="M335" s="264"/>
      <c r="N335" s="265"/>
      <c r="O335" s="265"/>
      <c r="P335" s="265"/>
      <c r="Q335" s="265"/>
      <c r="R335" s="265"/>
      <c r="S335" s="265"/>
      <c r="T335" s="26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7" t="s">
        <v>138</v>
      </c>
      <c r="AU335" s="267" t="s">
        <v>87</v>
      </c>
      <c r="AV335" s="13" t="s">
        <v>85</v>
      </c>
      <c r="AW335" s="13" t="s">
        <v>34</v>
      </c>
      <c r="AX335" s="13" t="s">
        <v>78</v>
      </c>
      <c r="AY335" s="267" t="s">
        <v>129</v>
      </c>
    </row>
    <row r="336" s="14" customFormat="1">
      <c r="A336" s="14"/>
      <c r="B336" s="268"/>
      <c r="C336" s="269"/>
      <c r="D336" s="259" t="s">
        <v>138</v>
      </c>
      <c r="E336" s="270" t="s">
        <v>1</v>
      </c>
      <c r="F336" s="271" t="s">
        <v>87</v>
      </c>
      <c r="G336" s="269"/>
      <c r="H336" s="272">
        <v>2</v>
      </c>
      <c r="I336" s="273"/>
      <c r="J336" s="269"/>
      <c r="K336" s="269"/>
      <c r="L336" s="274"/>
      <c r="M336" s="275"/>
      <c r="N336" s="276"/>
      <c r="O336" s="276"/>
      <c r="P336" s="276"/>
      <c r="Q336" s="276"/>
      <c r="R336" s="276"/>
      <c r="S336" s="276"/>
      <c r="T336" s="27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8" t="s">
        <v>138</v>
      </c>
      <c r="AU336" s="278" t="s">
        <v>87</v>
      </c>
      <c r="AV336" s="14" t="s">
        <v>87</v>
      </c>
      <c r="AW336" s="14" t="s">
        <v>34</v>
      </c>
      <c r="AX336" s="14" t="s">
        <v>78</v>
      </c>
      <c r="AY336" s="278" t="s">
        <v>129</v>
      </c>
    </row>
    <row r="337" s="15" customFormat="1">
      <c r="A337" s="15"/>
      <c r="B337" s="279"/>
      <c r="C337" s="280"/>
      <c r="D337" s="259" t="s">
        <v>138</v>
      </c>
      <c r="E337" s="281" t="s">
        <v>1</v>
      </c>
      <c r="F337" s="282" t="s">
        <v>141</v>
      </c>
      <c r="G337" s="280"/>
      <c r="H337" s="283">
        <v>2</v>
      </c>
      <c r="I337" s="284"/>
      <c r="J337" s="280"/>
      <c r="K337" s="280"/>
      <c r="L337" s="285"/>
      <c r="M337" s="286"/>
      <c r="N337" s="287"/>
      <c r="O337" s="287"/>
      <c r="P337" s="287"/>
      <c r="Q337" s="287"/>
      <c r="R337" s="287"/>
      <c r="S337" s="287"/>
      <c r="T337" s="288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9" t="s">
        <v>138</v>
      </c>
      <c r="AU337" s="289" t="s">
        <v>87</v>
      </c>
      <c r="AV337" s="15" t="s">
        <v>136</v>
      </c>
      <c r="AW337" s="15" t="s">
        <v>34</v>
      </c>
      <c r="AX337" s="15" t="s">
        <v>85</v>
      </c>
      <c r="AY337" s="289" t="s">
        <v>129</v>
      </c>
    </row>
    <row r="338" s="2" customFormat="1" ht="16.5" customHeight="1">
      <c r="A338" s="39"/>
      <c r="B338" s="40"/>
      <c r="C338" s="244" t="s">
        <v>391</v>
      </c>
      <c r="D338" s="244" t="s">
        <v>131</v>
      </c>
      <c r="E338" s="245" t="s">
        <v>727</v>
      </c>
      <c r="F338" s="246" t="s">
        <v>728</v>
      </c>
      <c r="G338" s="247" t="s">
        <v>224</v>
      </c>
      <c r="H338" s="248">
        <v>42</v>
      </c>
      <c r="I338" s="249"/>
      <c r="J338" s="250">
        <f>ROUND(I338*H338,2)</f>
        <v>0</v>
      </c>
      <c r="K338" s="246" t="s">
        <v>135</v>
      </c>
      <c r="L338" s="45"/>
      <c r="M338" s="251" t="s">
        <v>1</v>
      </c>
      <c r="N338" s="252" t="s">
        <v>43</v>
      </c>
      <c r="O338" s="92"/>
      <c r="P338" s="253">
        <f>O338*H338</f>
        <v>0</v>
      </c>
      <c r="Q338" s="253">
        <v>0.24127000000000001</v>
      </c>
      <c r="R338" s="253">
        <f>Q338*H338</f>
        <v>10.133340000000001</v>
      </c>
      <c r="S338" s="253">
        <v>0</v>
      </c>
      <c r="T338" s="254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55" t="s">
        <v>136</v>
      </c>
      <c r="AT338" s="255" t="s">
        <v>131</v>
      </c>
      <c r="AU338" s="255" t="s">
        <v>87</v>
      </c>
      <c r="AY338" s="18" t="s">
        <v>129</v>
      </c>
      <c r="BE338" s="256">
        <f>IF(N338="základní",J338,0)</f>
        <v>0</v>
      </c>
      <c r="BF338" s="256">
        <f>IF(N338="snížená",J338,0)</f>
        <v>0</v>
      </c>
      <c r="BG338" s="256">
        <f>IF(N338="zákl. přenesená",J338,0)</f>
        <v>0</v>
      </c>
      <c r="BH338" s="256">
        <f>IF(N338="sníž. přenesená",J338,0)</f>
        <v>0</v>
      </c>
      <c r="BI338" s="256">
        <f>IF(N338="nulová",J338,0)</f>
        <v>0</v>
      </c>
      <c r="BJ338" s="18" t="s">
        <v>85</v>
      </c>
      <c r="BK338" s="256">
        <f>ROUND(I338*H338,2)</f>
        <v>0</v>
      </c>
      <c r="BL338" s="18" t="s">
        <v>136</v>
      </c>
      <c r="BM338" s="255" t="s">
        <v>729</v>
      </c>
    </row>
    <row r="339" s="13" customFormat="1">
      <c r="A339" s="13"/>
      <c r="B339" s="257"/>
      <c r="C339" s="258"/>
      <c r="D339" s="259" t="s">
        <v>138</v>
      </c>
      <c r="E339" s="260" t="s">
        <v>1</v>
      </c>
      <c r="F339" s="261" t="s">
        <v>730</v>
      </c>
      <c r="G339" s="258"/>
      <c r="H339" s="260" t="s">
        <v>1</v>
      </c>
      <c r="I339" s="262"/>
      <c r="J339" s="258"/>
      <c r="K339" s="258"/>
      <c r="L339" s="263"/>
      <c r="M339" s="264"/>
      <c r="N339" s="265"/>
      <c r="O339" s="265"/>
      <c r="P339" s="265"/>
      <c r="Q339" s="265"/>
      <c r="R339" s="265"/>
      <c r="S339" s="265"/>
      <c r="T339" s="26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7" t="s">
        <v>138</v>
      </c>
      <c r="AU339" s="267" t="s">
        <v>87</v>
      </c>
      <c r="AV339" s="13" t="s">
        <v>85</v>
      </c>
      <c r="AW339" s="13" t="s">
        <v>34</v>
      </c>
      <c r="AX339" s="13" t="s">
        <v>78</v>
      </c>
      <c r="AY339" s="267" t="s">
        <v>129</v>
      </c>
    </row>
    <row r="340" s="14" customFormat="1">
      <c r="A340" s="14"/>
      <c r="B340" s="268"/>
      <c r="C340" s="269"/>
      <c r="D340" s="259" t="s">
        <v>138</v>
      </c>
      <c r="E340" s="270" t="s">
        <v>1</v>
      </c>
      <c r="F340" s="271" t="s">
        <v>731</v>
      </c>
      <c r="G340" s="269"/>
      <c r="H340" s="272">
        <v>42</v>
      </c>
      <c r="I340" s="273"/>
      <c r="J340" s="269"/>
      <c r="K340" s="269"/>
      <c r="L340" s="274"/>
      <c r="M340" s="275"/>
      <c r="N340" s="276"/>
      <c r="O340" s="276"/>
      <c r="P340" s="276"/>
      <c r="Q340" s="276"/>
      <c r="R340" s="276"/>
      <c r="S340" s="276"/>
      <c r="T340" s="27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8" t="s">
        <v>138</v>
      </c>
      <c r="AU340" s="278" t="s">
        <v>87</v>
      </c>
      <c r="AV340" s="14" t="s">
        <v>87</v>
      </c>
      <c r="AW340" s="14" t="s">
        <v>34</v>
      </c>
      <c r="AX340" s="14" t="s">
        <v>78</v>
      </c>
      <c r="AY340" s="278" t="s">
        <v>129</v>
      </c>
    </row>
    <row r="341" s="15" customFormat="1">
      <c r="A341" s="15"/>
      <c r="B341" s="279"/>
      <c r="C341" s="280"/>
      <c r="D341" s="259" t="s">
        <v>138</v>
      </c>
      <c r="E341" s="281" t="s">
        <v>1</v>
      </c>
      <c r="F341" s="282" t="s">
        <v>141</v>
      </c>
      <c r="G341" s="280"/>
      <c r="H341" s="283">
        <v>42</v>
      </c>
      <c r="I341" s="284"/>
      <c r="J341" s="280"/>
      <c r="K341" s="280"/>
      <c r="L341" s="285"/>
      <c r="M341" s="286"/>
      <c r="N341" s="287"/>
      <c r="O341" s="287"/>
      <c r="P341" s="287"/>
      <c r="Q341" s="287"/>
      <c r="R341" s="287"/>
      <c r="S341" s="287"/>
      <c r="T341" s="288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9" t="s">
        <v>138</v>
      </c>
      <c r="AU341" s="289" t="s">
        <v>87</v>
      </c>
      <c r="AV341" s="15" t="s">
        <v>136</v>
      </c>
      <c r="AW341" s="15" t="s">
        <v>34</v>
      </c>
      <c r="AX341" s="15" t="s">
        <v>85</v>
      </c>
      <c r="AY341" s="289" t="s">
        <v>129</v>
      </c>
    </row>
    <row r="342" s="2" customFormat="1" ht="16.5" customHeight="1">
      <c r="A342" s="39"/>
      <c r="B342" s="40"/>
      <c r="C342" s="301" t="s">
        <v>397</v>
      </c>
      <c r="D342" s="301" t="s">
        <v>313</v>
      </c>
      <c r="E342" s="302" t="s">
        <v>732</v>
      </c>
      <c r="F342" s="303" t="s">
        <v>733</v>
      </c>
      <c r="G342" s="304" t="s">
        <v>327</v>
      </c>
      <c r="H342" s="305">
        <v>119.938</v>
      </c>
      <c r="I342" s="306"/>
      <c r="J342" s="307">
        <f>ROUND(I342*H342,2)</f>
        <v>0</v>
      </c>
      <c r="K342" s="303" t="s">
        <v>1</v>
      </c>
      <c r="L342" s="308"/>
      <c r="M342" s="309" t="s">
        <v>1</v>
      </c>
      <c r="N342" s="310" t="s">
        <v>43</v>
      </c>
      <c r="O342" s="92"/>
      <c r="P342" s="253">
        <f>O342*H342</f>
        <v>0</v>
      </c>
      <c r="Q342" s="253">
        <v>0.032500000000000001</v>
      </c>
      <c r="R342" s="253">
        <f>Q342*H342</f>
        <v>3.8979850000000003</v>
      </c>
      <c r="S342" s="253">
        <v>0</v>
      </c>
      <c r="T342" s="25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55" t="s">
        <v>172</v>
      </c>
      <c r="AT342" s="255" t="s">
        <v>313</v>
      </c>
      <c r="AU342" s="255" t="s">
        <v>87</v>
      </c>
      <c r="AY342" s="18" t="s">
        <v>129</v>
      </c>
      <c r="BE342" s="256">
        <f>IF(N342="základní",J342,0)</f>
        <v>0</v>
      </c>
      <c r="BF342" s="256">
        <f>IF(N342="snížená",J342,0)</f>
        <v>0</v>
      </c>
      <c r="BG342" s="256">
        <f>IF(N342="zákl. přenesená",J342,0)</f>
        <v>0</v>
      </c>
      <c r="BH342" s="256">
        <f>IF(N342="sníž. přenesená",J342,0)</f>
        <v>0</v>
      </c>
      <c r="BI342" s="256">
        <f>IF(N342="nulová",J342,0)</f>
        <v>0</v>
      </c>
      <c r="BJ342" s="18" t="s">
        <v>85</v>
      </c>
      <c r="BK342" s="256">
        <f>ROUND(I342*H342,2)</f>
        <v>0</v>
      </c>
      <c r="BL342" s="18" t="s">
        <v>136</v>
      </c>
      <c r="BM342" s="255" t="s">
        <v>734</v>
      </c>
    </row>
    <row r="343" s="13" customFormat="1">
      <c r="A343" s="13"/>
      <c r="B343" s="257"/>
      <c r="C343" s="258"/>
      <c r="D343" s="259" t="s">
        <v>138</v>
      </c>
      <c r="E343" s="260" t="s">
        <v>1</v>
      </c>
      <c r="F343" s="261" t="s">
        <v>735</v>
      </c>
      <c r="G343" s="258"/>
      <c r="H343" s="260" t="s">
        <v>1</v>
      </c>
      <c r="I343" s="262"/>
      <c r="J343" s="258"/>
      <c r="K343" s="258"/>
      <c r="L343" s="263"/>
      <c r="M343" s="264"/>
      <c r="N343" s="265"/>
      <c r="O343" s="265"/>
      <c r="P343" s="265"/>
      <c r="Q343" s="265"/>
      <c r="R343" s="265"/>
      <c r="S343" s="265"/>
      <c r="T343" s="26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7" t="s">
        <v>138</v>
      </c>
      <c r="AU343" s="267" t="s">
        <v>87</v>
      </c>
      <c r="AV343" s="13" t="s">
        <v>85</v>
      </c>
      <c r="AW343" s="13" t="s">
        <v>34</v>
      </c>
      <c r="AX343" s="13" t="s">
        <v>78</v>
      </c>
      <c r="AY343" s="267" t="s">
        <v>129</v>
      </c>
    </row>
    <row r="344" s="14" customFormat="1">
      <c r="A344" s="14"/>
      <c r="B344" s="268"/>
      <c r="C344" s="269"/>
      <c r="D344" s="259" t="s">
        <v>138</v>
      </c>
      <c r="E344" s="270" t="s">
        <v>1</v>
      </c>
      <c r="F344" s="271" t="s">
        <v>736</v>
      </c>
      <c r="G344" s="269"/>
      <c r="H344" s="272">
        <v>119.938</v>
      </c>
      <c r="I344" s="273"/>
      <c r="J344" s="269"/>
      <c r="K344" s="269"/>
      <c r="L344" s="274"/>
      <c r="M344" s="275"/>
      <c r="N344" s="276"/>
      <c r="O344" s="276"/>
      <c r="P344" s="276"/>
      <c r="Q344" s="276"/>
      <c r="R344" s="276"/>
      <c r="S344" s="276"/>
      <c r="T344" s="27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8" t="s">
        <v>138</v>
      </c>
      <c r="AU344" s="278" t="s">
        <v>87</v>
      </c>
      <c r="AV344" s="14" t="s">
        <v>87</v>
      </c>
      <c r="AW344" s="14" t="s">
        <v>34</v>
      </c>
      <c r="AX344" s="14" t="s">
        <v>78</v>
      </c>
      <c r="AY344" s="278" t="s">
        <v>129</v>
      </c>
    </row>
    <row r="345" s="15" customFormat="1">
      <c r="A345" s="15"/>
      <c r="B345" s="279"/>
      <c r="C345" s="280"/>
      <c r="D345" s="259" t="s">
        <v>138</v>
      </c>
      <c r="E345" s="281" t="s">
        <v>1</v>
      </c>
      <c r="F345" s="282" t="s">
        <v>141</v>
      </c>
      <c r="G345" s="280"/>
      <c r="H345" s="283">
        <v>119.938</v>
      </c>
      <c r="I345" s="284"/>
      <c r="J345" s="280"/>
      <c r="K345" s="280"/>
      <c r="L345" s="285"/>
      <c r="M345" s="286"/>
      <c r="N345" s="287"/>
      <c r="O345" s="287"/>
      <c r="P345" s="287"/>
      <c r="Q345" s="287"/>
      <c r="R345" s="287"/>
      <c r="S345" s="287"/>
      <c r="T345" s="288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9" t="s">
        <v>138</v>
      </c>
      <c r="AU345" s="289" t="s">
        <v>87</v>
      </c>
      <c r="AV345" s="15" t="s">
        <v>136</v>
      </c>
      <c r="AW345" s="15" t="s">
        <v>34</v>
      </c>
      <c r="AX345" s="15" t="s">
        <v>85</v>
      </c>
      <c r="AY345" s="289" t="s">
        <v>129</v>
      </c>
    </row>
    <row r="346" s="2" customFormat="1" ht="16.5" customHeight="1">
      <c r="A346" s="39"/>
      <c r="B346" s="40"/>
      <c r="C346" s="301" t="s">
        <v>402</v>
      </c>
      <c r="D346" s="301" t="s">
        <v>313</v>
      </c>
      <c r="E346" s="302" t="s">
        <v>737</v>
      </c>
      <c r="F346" s="303" t="s">
        <v>738</v>
      </c>
      <c r="G346" s="304" t="s">
        <v>327</v>
      </c>
      <c r="H346" s="305">
        <v>145.18799999999999</v>
      </c>
      <c r="I346" s="306"/>
      <c r="J346" s="307">
        <f>ROUND(I346*H346,2)</f>
        <v>0</v>
      </c>
      <c r="K346" s="303" t="s">
        <v>1</v>
      </c>
      <c r="L346" s="308"/>
      <c r="M346" s="309" t="s">
        <v>1</v>
      </c>
      <c r="N346" s="310" t="s">
        <v>43</v>
      </c>
      <c r="O346" s="92"/>
      <c r="P346" s="253">
        <f>O346*H346</f>
        <v>0</v>
      </c>
      <c r="Q346" s="253">
        <v>0.050000000000000003</v>
      </c>
      <c r="R346" s="253">
        <f>Q346*H346</f>
        <v>7.2593999999999994</v>
      </c>
      <c r="S346" s="253">
        <v>0</v>
      </c>
      <c r="T346" s="25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55" t="s">
        <v>172</v>
      </c>
      <c r="AT346" s="255" t="s">
        <v>313</v>
      </c>
      <c r="AU346" s="255" t="s">
        <v>87</v>
      </c>
      <c r="AY346" s="18" t="s">
        <v>129</v>
      </c>
      <c r="BE346" s="256">
        <f>IF(N346="základní",J346,0)</f>
        <v>0</v>
      </c>
      <c r="BF346" s="256">
        <f>IF(N346="snížená",J346,0)</f>
        <v>0</v>
      </c>
      <c r="BG346" s="256">
        <f>IF(N346="zákl. přenesená",J346,0)</f>
        <v>0</v>
      </c>
      <c r="BH346" s="256">
        <f>IF(N346="sníž. přenesená",J346,0)</f>
        <v>0</v>
      </c>
      <c r="BI346" s="256">
        <f>IF(N346="nulová",J346,0)</f>
        <v>0</v>
      </c>
      <c r="BJ346" s="18" t="s">
        <v>85</v>
      </c>
      <c r="BK346" s="256">
        <f>ROUND(I346*H346,2)</f>
        <v>0</v>
      </c>
      <c r="BL346" s="18" t="s">
        <v>136</v>
      </c>
      <c r="BM346" s="255" t="s">
        <v>739</v>
      </c>
    </row>
    <row r="347" s="13" customFormat="1">
      <c r="A347" s="13"/>
      <c r="B347" s="257"/>
      <c r="C347" s="258"/>
      <c r="D347" s="259" t="s">
        <v>138</v>
      </c>
      <c r="E347" s="260" t="s">
        <v>1</v>
      </c>
      <c r="F347" s="261" t="s">
        <v>740</v>
      </c>
      <c r="G347" s="258"/>
      <c r="H347" s="260" t="s">
        <v>1</v>
      </c>
      <c r="I347" s="262"/>
      <c r="J347" s="258"/>
      <c r="K347" s="258"/>
      <c r="L347" s="263"/>
      <c r="M347" s="264"/>
      <c r="N347" s="265"/>
      <c r="O347" s="265"/>
      <c r="P347" s="265"/>
      <c r="Q347" s="265"/>
      <c r="R347" s="265"/>
      <c r="S347" s="265"/>
      <c r="T347" s="26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7" t="s">
        <v>138</v>
      </c>
      <c r="AU347" s="267" t="s">
        <v>87</v>
      </c>
      <c r="AV347" s="13" t="s">
        <v>85</v>
      </c>
      <c r="AW347" s="13" t="s">
        <v>34</v>
      </c>
      <c r="AX347" s="13" t="s">
        <v>78</v>
      </c>
      <c r="AY347" s="267" t="s">
        <v>129</v>
      </c>
    </row>
    <row r="348" s="14" customFormat="1">
      <c r="A348" s="14"/>
      <c r="B348" s="268"/>
      <c r="C348" s="269"/>
      <c r="D348" s="259" t="s">
        <v>138</v>
      </c>
      <c r="E348" s="270" t="s">
        <v>1</v>
      </c>
      <c r="F348" s="271" t="s">
        <v>741</v>
      </c>
      <c r="G348" s="269"/>
      <c r="H348" s="272">
        <v>145.18799999999999</v>
      </c>
      <c r="I348" s="273"/>
      <c r="J348" s="269"/>
      <c r="K348" s="269"/>
      <c r="L348" s="274"/>
      <c r="M348" s="275"/>
      <c r="N348" s="276"/>
      <c r="O348" s="276"/>
      <c r="P348" s="276"/>
      <c r="Q348" s="276"/>
      <c r="R348" s="276"/>
      <c r="S348" s="276"/>
      <c r="T348" s="27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8" t="s">
        <v>138</v>
      </c>
      <c r="AU348" s="278" t="s">
        <v>87</v>
      </c>
      <c r="AV348" s="14" t="s">
        <v>87</v>
      </c>
      <c r="AW348" s="14" t="s">
        <v>34</v>
      </c>
      <c r="AX348" s="14" t="s">
        <v>78</v>
      </c>
      <c r="AY348" s="278" t="s">
        <v>129</v>
      </c>
    </row>
    <row r="349" s="15" customFormat="1">
      <c r="A349" s="15"/>
      <c r="B349" s="279"/>
      <c r="C349" s="280"/>
      <c r="D349" s="259" t="s">
        <v>138</v>
      </c>
      <c r="E349" s="281" t="s">
        <v>1</v>
      </c>
      <c r="F349" s="282" t="s">
        <v>141</v>
      </c>
      <c r="G349" s="280"/>
      <c r="H349" s="283">
        <v>145.18799999999999</v>
      </c>
      <c r="I349" s="284"/>
      <c r="J349" s="280"/>
      <c r="K349" s="280"/>
      <c r="L349" s="285"/>
      <c r="M349" s="286"/>
      <c r="N349" s="287"/>
      <c r="O349" s="287"/>
      <c r="P349" s="287"/>
      <c r="Q349" s="287"/>
      <c r="R349" s="287"/>
      <c r="S349" s="287"/>
      <c r="T349" s="28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9" t="s">
        <v>138</v>
      </c>
      <c r="AU349" s="289" t="s">
        <v>87</v>
      </c>
      <c r="AV349" s="15" t="s">
        <v>136</v>
      </c>
      <c r="AW349" s="15" t="s">
        <v>34</v>
      </c>
      <c r="AX349" s="15" t="s">
        <v>85</v>
      </c>
      <c r="AY349" s="289" t="s">
        <v>129</v>
      </c>
    </row>
    <row r="350" s="2" customFormat="1" ht="16.5" customHeight="1">
      <c r="A350" s="39"/>
      <c r="B350" s="40"/>
      <c r="C350" s="244" t="s">
        <v>405</v>
      </c>
      <c r="D350" s="244" t="s">
        <v>131</v>
      </c>
      <c r="E350" s="245" t="s">
        <v>349</v>
      </c>
      <c r="F350" s="246" t="s">
        <v>350</v>
      </c>
      <c r="G350" s="247" t="s">
        <v>224</v>
      </c>
      <c r="H350" s="248">
        <v>36</v>
      </c>
      <c r="I350" s="249"/>
      <c r="J350" s="250">
        <f>ROUND(I350*H350,2)</f>
        <v>0</v>
      </c>
      <c r="K350" s="246" t="s">
        <v>135</v>
      </c>
      <c r="L350" s="45"/>
      <c r="M350" s="251" t="s">
        <v>1</v>
      </c>
      <c r="N350" s="252" t="s">
        <v>43</v>
      </c>
      <c r="O350" s="92"/>
      <c r="P350" s="253">
        <f>O350*H350</f>
        <v>0</v>
      </c>
      <c r="Q350" s="253">
        <v>0</v>
      </c>
      <c r="R350" s="253">
        <f>Q350*H350</f>
        <v>0</v>
      </c>
      <c r="S350" s="253">
        <v>0</v>
      </c>
      <c r="T350" s="25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55" t="s">
        <v>136</v>
      </c>
      <c r="AT350" s="255" t="s">
        <v>131</v>
      </c>
      <c r="AU350" s="255" t="s">
        <v>87</v>
      </c>
      <c r="AY350" s="18" t="s">
        <v>129</v>
      </c>
      <c r="BE350" s="256">
        <f>IF(N350="základní",J350,0)</f>
        <v>0</v>
      </c>
      <c r="BF350" s="256">
        <f>IF(N350="snížená",J350,0)</f>
        <v>0</v>
      </c>
      <c r="BG350" s="256">
        <f>IF(N350="zákl. přenesená",J350,0)</f>
        <v>0</v>
      </c>
      <c r="BH350" s="256">
        <f>IF(N350="sníž. přenesená",J350,0)</f>
        <v>0</v>
      </c>
      <c r="BI350" s="256">
        <f>IF(N350="nulová",J350,0)</f>
        <v>0</v>
      </c>
      <c r="BJ350" s="18" t="s">
        <v>85</v>
      </c>
      <c r="BK350" s="256">
        <f>ROUND(I350*H350,2)</f>
        <v>0</v>
      </c>
      <c r="BL350" s="18" t="s">
        <v>136</v>
      </c>
      <c r="BM350" s="255" t="s">
        <v>742</v>
      </c>
    </row>
    <row r="351" s="13" customFormat="1">
      <c r="A351" s="13"/>
      <c r="B351" s="257"/>
      <c r="C351" s="258"/>
      <c r="D351" s="259" t="s">
        <v>138</v>
      </c>
      <c r="E351" s="260" t="s">
        <v>1</v>
      </c>
      <c r="F351" s="261" t="s">
        <v>743</v>
      </c>
      <c r="G351" s="258"/>
      <c r="H351" s="260" t="s">
        <v>1</v>
      </c>
      <c r="I351" s="262"/>
      <c r="J351" s="258"/>
      <c r="K351" s="258"/>
      <c r="L351" s="263"/>
      <c r="M351" s="264"/>
      <c r="N351" s="265"/>
      <c r="O351" s="265"/>
      <c r="P351" s="265"/>
      <c r="Q351" s="265"/>
      <c r="R351" s="265"/>
      <c r="S351" s="265"/>
      <c r="T351" s="26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7" t="s">
        <v>138</v>
      </c>
      <c r="AU351" s="267" t="s">
        <v>87</v>
      </c>
      <c r="AV351" s="13" t="s">
        <v>85</v>
      </c>
      <c r="AW351" s="13" t="s">
        <v>34</v>
      </c>
      <c r="AX351" s="13" t="s">
        <v>78</v>
      </c>
      <c r="AY351" s="267" t="s">
        <v>129</v>
      </c>
    </row>
    <row r="352" s="14" customFormat="1">
      <c r="A352" s="14"/>
      <c r="B352" s="268"/>
      <c r="C352" s="269"/>
      <c r="D352" s="259" t="s">
        <v>138</v>
      </c>
      <c r="E352" s="270" t="s">
        <v>1</v>
      </c>
      <c r="F352" s="271" t="s">
        <v>306</v>
      </c>
      <c r="G352" s="269"/>
      <c r="H352" s="272">
        <v>36</v>
      </c>
      <c r="I352" s="273"/>
      <c r="J352" s="269"/>
      <c r="K352" s="269"/>
      <c r="L352" s="274"/>
      <c r="M352" s="275"/>
      <c r="N352" s="276"/>
      <c r="O352" s="276"/>
      <c r="P352" s="276"/>
      <c r="Q352" s="276"/>
      <c r="R352" s="276"/>
      <c r="S352" s="276"/>
      <c r="T352" s="27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8" t="s">
        <v>138</v>
      </c>
      <c r="AU352" s="278" t="s">
        <v>87</v>
      </c>
      <c r="AV352" s="14" t="s">
        <v>87</v>
      </c>
      <c r="AW352" s="14" t="s">
        <v>34</v>
      </c>
      <c r="AX352" s="14" t="s">
        <v>78</v>
      </c>
      <c r="AY352" s="278" t="s">
        <v>129</v>
      </c>
    </row>
    <row r="353" s="15" customFormat="1">
      <c r="A353" s="15"/>
      <c r="B353" s="279"/>
      <c r="C353" s="280"/>
      <c r="D353" s="259" t="s">
        <v>138</v>
      </c>
      <c r="E353" s="281" t="s">
        <v>1</v>
      </c>
      <c r="F353" s="282" t="s">
        <v>141</v>
      </c>
      <c r="G353" s="280"/>
      <c r="H353" s="283">
        <v>36</v>
      </c>
      <c r="I353" s="284"/>
      <c r="J353" s="280"/>
      <c r="K353" s="280"/>
      <c r="L353" s="285"/>
      <c r="M353" s="286"/>
      <c r="N353" s="287"/>
      <c r="O353" s="287"/>
      <c r="P353" s="287"/>
      <c r="Q353" s="287"/>
      <c r="R353" s="287"/>
      <c r="S353" s="287"/>
      <c r="T353" s="28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9" t="s">
        <v>138</v>
      </c>
      <c r="AU353" s="289" t="s">
        <v>87</v>
      </c>
      <c r="AV353" s="15" t="s">
        <v>136</v>
      </c>
      <c r="AW353" s="15" t="s">
        <v>34</v>
      </c>
      <c r="AX353" s="15" t="s">
        <v>85</v>
      </c>
      <c r="AY353" s="289" t="s">
        <v>129</v>
      </c>
    </row>
    <row r="354" s="2" customFormat="1" ht="16.5" customHeight="1">
      <c r="A354" s="39"/>
      <c r="B354" s="40"/>
      <c r="C354" s="301" t="s">
        <v>410</v>
      </c>
      <c r="D354" s="301" t="s">
        <v>313</v>
      </c>
      <c r="E354" s="302" t="s">
        <v>744</v>
      </c>
      <c r="F354" s="303" t="s">
        <v>745</v>
      </c>
      <c r="G354" s="304" t="s">
        <v>224</v>
      </c>
      <c r="H354" s="305">
        <v>36</v>
      </c>
      <c r="I354" s="306"/>
      <c r="J354" s="307">
        <f>ROUND(I354*H354,2)</f>
        <v>0</v>
      </c>
      <c r="K354" s="303" t="s">
        <v>1</v>
      </c>
      <c r="L354" s="308"/>
      <c r="M354" s="309" t="s">
        <v>1</v>
      </c>
      <c r="N354" s="310" t="s">
        <v>43</v>
      </c>
      <c r="O354" s="92"/>
      <c r="P354" s="253">
        <f>O354*H354</f>
        <v>0</v>
      </c>
      <c r="Q354" s="253">
        <v>0</v>
      </c>
      <c r="R354" s="253">
        <f>Q354*H354</f>
        <v>0</v>
      </c>
      <c r="S354" s="253">
        <v>0</v>
      </c>
      <c r="T354" s="25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55" t="s">
        <v>172</v>
      </c>
      <c r="AT354" s="255" t="s">
        <v>313</v>
      </c>
      <c r="AU354" s="255" t="s">
        <v>87</v>
      </c>
      <c r="AY354" s="18" t="s">
        <v>129</v>
      </c>
      <c r="BE354" s="256">
        <f>IF(N354="základní",J354,0)</f>
        <v>0</v>
      </c>
      <c r="BF354" s="256">
        <f>IF(N354="snížená",J354,0)</f>
        <v>0</v>
      </c>
      <c r="BG354" s="256">
        <f>IF(N354="zákl. přenesená",J354,0)</f>
        <v>0</v>
      </c>
      <c r="BH354" s="256">
        <f>IF(N354="sníž. přenesená",J354,0)</f>
        <v>0</v>
      </c>
      <c r="BI354" s="256">
        <f>IF(N354="nulová",J354,0)</f>
        <v>0</v>
      </c>
      <c r="BJ354" s="18" t="s">
        <v>85</v>
      </c>
      <c r="BK354" s="256">
        <f>ROUND(I354*H354,2)</f>
        <v>0</v>
      </c>
      <c r="BL354" s="18" t="s">
        <v>136</v>
      </c>
      <c r="BM354" s="255" t="s">
        <v>746</v>
      </c>
    </row>
    <row r="355" s="13" customFormat="1">
      <c r="A355" s="13"/>
      <c r="B355" s="257"/>
      <c r="C355" s="258"/>
      <c r="D355" s="259" t="s">
        <v>138</v>
      </c>
      <c r="E355" s="260" t="s">
        <v>1</v>
      </c>
      <c r="F355" s="261" t="s">
        <v>747</v>
      </c>
      <c r="G355" s="258"/>
      <c r="H355" s="260" t="s">
        <v>1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7" t="s">
        <v>138</v>
      </c>
      <c r="AU355" s="267" t="s">
        <v>87</v>
      </c>
      <c r="AV355" s="13" t="s">
        <v>85</v>
      </c>
      <c r="AW355" s="13" t="s">
        <v>34</v>
      </c>
      <c r="AX355" s="13" t="s">
        <v>78</v>
      </c>
      <c r="AY355" s="267" t="s">
        <v>129</v>
      </c>
    </row>
    <row r="356" s="14" customFormat="1">
      <c r="A356" s="14"/>
      <c r="B356" s="268"/>
      <c r="C356" s="269"/>
      <c r="D356" s="259" t="s">
        <v>138</v>
      </c>
      <c r="E356" s="270" t="s">
        <v>1</v>
      </c>
      <c r="F356" s="271" t="s">
        <v>306</v>
      </c>
      <c r="G356" s="269"/>
      <c r="H356" s="272">
        <v>36</v>
      </c>
      <c r="I356" s="273"/>
      <c r="J356" s="269"/>
      <c r="K356" s="269"/>
      <c r="L356" s="274"/>
      <c r="M356" s="275"/>
      <c r="N356" s="276"/>
      <c r="O356" s="276"/>
      <c r="P356" s="276"/>
      <c r="Q356" s="276"/>
      <c r="R356" s="276"/>
      <c r="S356" s="276"/>
      <c r="T356" s="27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8" t="s">
        <v>138</v>
      </c>
      <c r="AU356" s="278" t="s">
        <v>87</v>
      </c>
      <c r="AV356" s="14" t="s">
        <v>87</v>
      </c>
      <c r="AW356" s="14" t="s">
        <v>34</v>
      </c>
      <c r="AX356" s="14" t="s">
        <v>78</v>
      </c>
      <c r="AY356" s="278" t="s">
        <v>129</v>
      </c>
    </row>
    <row r="357" s="15" customFormat="1">
      <c r="A357" s="15"/>
      <c r="B357" s="279"/>
      <c r="C357" s="280"/>
      <c r="D357" s="259" t="s">
        <v>138</v>
      </c>
      <c r="E357" s="281" t="s">
        <v>1</v>
      </c>
      <c r="F357" s="282" t="s">
        <v>141</v>
      </c>
      <c r="G357" s="280"/>
      <c r="H357" s="283">
        <v>36</v>
      </c>
      <c r="I357" s="284"/>
      <c r="J357" s="280"/>
      <c r="K357" s="280"/>
      <c r="L357" s="285"/>
      <c r="M357" s="286"/>
      <c r="N357" s="287"/>
      <c r="O357" s="287"/>
      <c r="P357" s="287"/>
      <c r="Q357" s="287"/>
      <c r="R357" s="287"/>
      <c r="S357" s="287"/>
      <c r="T357" s="288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9" t="s">
        <v>138</v>
      </c>
      <c r="AU357" s="289" t="s">
        <v>87</v>
      </c>
      <c r="AV357" s="15" t="s">
        <v>136</v>
      </c>
      <c r="AW357" s="15" t="s">
        <v>34</v>
      </c>
      <c r="AX357" s="15" t="s">
        <v>85</v>
      </c>
      <c r="AY357" s="289" t="s">
        <v>129</v>
      </c>
    </row>
    <row r="358" s="12" customFormat="1" ht="22.8" customHeight="1">
      <c r="A358" s="12"/>
      <c r="B358" s="228"/>
      <c r="C358" s="229"/>
      <c r="D358" s="230" t="s">
        <v>77</v>
      </c>
      <c r="E358" s="242" t="s">
        <v>136</v>
      </c>
      <c r="F358" s="242" t="s">
        <v>748</v>
      </c>
      <c r="G358" s="229"/>
      <c r="H358" s="229"/>
      <c r="I358" s="232"/>
      <c r="J358" s="243">
        <f>BK358</f>
        <v>0</v>
      </c>
      <c r="K358" s="229"/>
      <c r="L358" s="234"/>
      <c r="M358" s="235"/>
      <c r="N358" s="236"/>
      <c r="O358" s="236"/>
      <c r="P358" s="237">
        <f>SUM(P359:P362)</f>
        <v>0</v>
      </c>
      <c r="Q358" s="236"/>
      <c r="R358" s="237">
        <f>SUM(R359:R362)</f>
        <v>0</v>
      </c>
      <c r="S358" s="236"/>
      <c r="T358" s="238">
        <f>SUM(T359:T362)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39" t="s">
        <v>85</v>
      </c>
      <c r="AT358" s="240" t="s">
        <v>77</v>
      </c>
      <c r="AU358" s="240" t="s">
        <v>85</v>
      </c>
      <c r="AY358" s="239" t="s">
        <v>129</v>
      </c>
      <c r="BK358" s="241">
        <f>SUM(BK359:BK362)</f>
        <v>0</v>
      </c>
    </row>
    <row r="359" s="2" customFormat="1" ht="16.5" customHeight="1">
      <c r="A359" s="39"/>
      <c r="B359" s="40"/>
      <c r="C359" s="244" t="s">
        <v>414</v>
      </c>
      <c r="D359" s="244" t="s">
        <v>131</v>
      </c>
      <c r="E359" s="245" t="s">
        <v>749</v>
      </c>
      <c r="F359" s="246" t="s">
        <v>750</v>
      </c>
      <c r="G359" s="247" t="s">
        <v>134</v>
      </c>
      <c r="H359" s="248">
        <v>132</v>
      </c>
      <c r="I359" s="249"/>
      <c r="J359" s="250">
        <f>ROUND(I359*H359,2)</f>
        <v>0</v>
      </c>
      <c r="K359" s="246" t="s">
        <v>135</v>
      </c>
      <c r="L359" s="45"/>
      <c r="M359" s="251" t="s">
        <v>1</v>
      </c>
      <c r="N359" s="252" t="s">
        <v>43</v>
      </c>
      <c r="O359" s="92"/>
      <c r="P359" s="253">
        <f>O359*H359</f>
        <v>0</v>
      </c>
      <c r="Q359" s="253">
        <v>0</v>
      </c>
      <c r="R359" s="253">
        <f>Q359*H359</f>
        <v>0</v>
      </c>
      <c r="S359" s="253">
        <v>0</v>
      </c>
      <c r="T359" s="25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55" t="s">
        <v>136</v>
      </c>
      <c r="AT359" s="255" t="s">
        <v>131</v>
      </c>
      <c r="AU359" s="255" t="s">
        <v>87</v>
      </c>
      <c r="AY359" s="18" t="s">
        <v>129</v>
      </c>
      <c r="BE359" s="256">
        <f>IF(N359="základní",J359,0)</f>
        <v>0</v>
      </c>
      <c r="BF359" s="256">
        <f>IF(N359="snížená",J359,0)</f>
        <v>0</v>
      </c>
      <c r="BG359" s="256">
        <f>IF(N359="zákl. přenesená",J359,0)</f>
        <v>0</v>
      </c>
      <c r="BH359" s="256">
        <f>IF(N359="sníž. přenesená",J359,0)</f>
        <v>0</v>
      </c>
      <c r="BI359" s="256">
        <f>IF(N359="nulová",J359,0)</f>
        <v>0</v>
      </c>
      <c r="BJ359" s="18" t="s">
        <v>85</v>
      </c>
      <c r="BK359" s="256">
        <f>ROUND(I359*H359,2)</f>
        <v>0</v>
      </c>
      <c r="BL359" s="18" t="s">
        <v>136</v>
      </c>
      <c r="BM359" s="255" t="s">
        <v>751</v>
      </c>
    </row>
    <row r="360" s="13" customFormat="1">
      <c r="A360" s="13"/>
      <c r="B360" s="257"/>
      <c r="C360" s="258"/>
      <c r="D360" s="259" t="s">
        <v>138</v>
      </c>
      <c r="E360" s="260" t="s">
        <v>1</v>
      </c>
      <c r="F360" s="261" t="s">
        <v>752</v>
      </c>
      <c r="G360" s="258"/>
      <c r="H360" s="260" t="s">
        <v>1</v>
      </c>
      <c r="I360" s="262"/>
      <c r="J360" s="258"/>
      <c r="K360" s="258"/>
      <c r="L360" s="263"/>
      <c r="M360" s="264"/>
      <c r="N360" s="265"/>
      <c r="O360" s="265"/>
      <c r="P360" s="265"/>
      <c r="Q360" s="265"/>
      <c r="R360" s="265"/>
      <c r="S360" s="265"/>
      <c r="T360" s="26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7" t="s">
        <v>138</v>
      </c>
      <c r="AU360" s="267" t="s">
        <v>87</v>
      </c>
      <c r="AV360" s="13" t="s">
        <v>85</v>
      </c>
      <c r="AW360" s="13" t="s">
        <v>34</v>
      </c>
      <c r="AX360" s="13" t="s">
        <v>78</v>
      </c>
      <c r="AY360" s="267" t="s">
        <v>129</v>
      </c>
    </row>
    <row r="361" s="14" customFormat="1">
      <c r="A361" s="14"/>
      <c r="B361" s="268"/>
      <c r="C361" s="269"/>
      <c r="D361" s="259" t="s">
        <v>138</v>
      </c>
      <c r="E361" s="270" t="s">
        <v>1</v>
      </c>
      <c r="F361" s="271" t="s">
        <v>753</v>
      </c>
      <c r="G361" s="269"/>
      <c r="H361" s="272">
        <v>132</v>
      </c>
      <c r="I361" s="273"/>
      <c r="J361" s="269"/>
      <c r="K361" s="269"/>
      <c r="L361" s="274"/>
      <c r="M361" s="275"/>
      <c r="N361" s="276"/>
      <c r="O361" s="276"/>
      <c r="P361" s="276"/>
      <c r="Q361" s="276"/>
      <c r="R361" s="276"/>
      <c r="S361" s="276"/>
      <c r="T361" s="27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8" t="s">
        <v>138</v>
      </c>
      <c r="AU361" s="278" t="s">
        <v>87</v>
      </c>
      <c r="AV361" s="14" t="s">
        <v>87</v>
      </c>
      <c r="AW361" s="14" t="s">
        <v>34</v>
      </c>
      <c r="AX361" s="14" t="s">
        <v>78</v>
      </c>
      <c r="AY361" s="278" t="s">
        <v>129</v>
      </c>
    </row>
    <row r="362" s="15" customFormat="1">
      <c r="A362" s="15"/>
      <c r="B362" s="279"/>
      <c r="C362" s="280"/>
      <c r="D362" s="259" t="s">
        <v>138</v>
      </c>
      <c r="E362" s="281" t="s">
        <v>1</v>
      </c>
      <c r="F362" s="282" t="s">
        <v>141</v>
      </c>
      <c r="G362" s="280"/>
      <c r="H362" s="283">
        <v>132</v>
      </c>
      <c r="I362" s="284"/>
      <c r="J362" s="280"/>
      <c r="K362" s="280"/>
      <c r="L362" s="285"/>
      <c r="M362" s="286"/>
      <c r="N362" s="287"/>
      <c r="O362" s="287"/>
      <c r="P362" s="287"/>
      <c r="Q362" s="287"/>
      <c r="R362" s="287"/>
      <c r="S362" s="287"/>
      <c r="T362" s="28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9" t="s">
        <v>138</v>
      </c>
      <c r="AU362" s="289" t="s">
        <v>87</v>
      </c>
      <c r="AV362" s="15" t="s">
        <v>136</v>
      </c>
      <c r="AW362" s="15" t="s">
        <v>34</v>
      </c>
      <c r="AX362" s="15" t="s">
        <v>85</v>
      </c>
      <c r="AY362" s="289" t="s">
        <v>129</v>
      </c>
    </row>
    <row r="363" s="12" customFormat="1" ht="22.8" customHeight="1">
      <c r="A363" s="12"/>
      <c r="B363" s="228"/>
      <c r="C363" s="229"/>
      <c r="D363" s="230" t="s">
        <v>77</v>
      </c>
      <c r="E363" s="242" t="s">
        <v>156</v>
      </c>
      <c r="F363" s="242" t="s">
        <v>754</v>
      </c>
      <c r="G363" s="229"/>
      <c r="H363" s="229"/>
      <c r="I363" s="232"/>
      <c r="J363" s="243">
        <f>BK363</f>
        <v>0</v>
      </c>
      <c r="K363" s="229"/>
      <c r="L363" s="234"/>
      <c r="M363" s="235"/>
      <c r="N363" s="236"/>
      <c r="O363" s="236"/>
      <c r="P363" s="237">
        <f>SUM(P364:P586)</f>
        <v>0</v>
      </c>
      <c r="Q363" s="236"/>
      <c r="R363" s="237">
        <f>SUM(R364:R586)</f>
        <v>280.48076799999996</v>
      </c>
      <c r="S363" s="236"/>
      <c r="T363" s="238">
        <f>SUM(T364:T586)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39" t="s">
        <v>85</v>
      </c>
      <c r="AT363" s="240" t="s">
        <v>77</v>
      </c>
      <c r="AU363" s="240" t="s">
        <v>85</v>
      </c>
      <c r="AY363" s="239" t="s">
        <v>129</v>
      </c>
      <c r="BK363" s="241">
        <f>SUM(BK364:BK586)</f>
        <v>0</v>
      </c>
    </row>
    <row r="364" s="2" customFormat="1" ht="16.5" customHeight="1">
      <c r="A364" s="39"/>
      <c r="B364" s="40"/>
      <c r="C364" s="244" t="s">
        <v>419</v>
      </c>
      <c r="D364" s="244" t="s">
        <v>131</v>
      </c>
      <c r="E364" s="245" t="s">
        <v>755</v>
      </c>
      <c r="F364" s="246" t="s">
        <v>756</v>
      </c>
      <c r="G364" s="247" t="s">
        <v>134</v>
      </c>
      <c r="H364" s="248">
        <v>132</v>
      </c>
      <c r="I364" s="249"/>
      <c r="J364" s="250">
        <f>ROUND(I364*H364,2)</f>
        <v>0</v>
      </c>
      <c r="K364" s="246" t="s">
        <v>135</v>
      </c>
      <c r="L364" s="45"/>
      <c r="M364" s="251" t="s">
        <v>1</v>
      </c>
      <c r="N364" s="252" t="s">
        <v>43</v>
      </c>
      <c r="O364" s="92"/>
      <c r="P364" s="253">
        <f>O364*H364</f>
        <v>0</v>
      </c>
      <c r="Q364" s="253">
        <v>0</v>
      </c>
      <c r="R364" s="253">
        <f>Q364*H364</f>
        <v>0</v>
      </c>
      <c r="S364" s="253">
        <v>0</v>
      </c>
      <c r="T364" s="25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55" t="s">
        <v>136</v>
      </c>
      <c r="AT364" s="255" t="s">
        <v>131</v>
      </c>
      <c r="AU364" s="255" t="s">
        <v>87</v>
      </c>
      <c r="AY364" s="18" t="s">
        <v>129</v>
      </c>
      <c r="BE364" s="256">
        <f>IF(N364="základní",J364,0)</f>
        <v>0</v>
      </c>
      <c r="BF364" s="256">
        <f>IF(N364="snížená",J364,0)</f>
        <v>0</v>
      </c>
      <c r="BG364" s="256">
        <f>IF(N364="zákl. přenesená",J364,0)</f>
        <v>0</v>
      </c>
      <c r="BH364" s="256">
        <f>IF(N364="sníž. přenesená",J364,0)</f>
        <v>0</v>
      </c>
      <c r="BI364" s="256">
        <f>IF(N364="nulová",J364,0)</f>
        <v>0</v>
      </c>
      <c r="BJ364" s="18" t="s">
        <v>85</v>
      </c>
      <c r="BK364" s="256">
        <f>ROUND(I364*H364,2)</f>
        <v>0</v>
      </c>
      <c r="BL364" s="18" t="s">
        <v>136</v>
      </c>
      <c r="BM364" s="255" t="s">
        <v>757</v>
      </c>
    </row>
    <row r="365" s="13" customFormat="1">
      <c r="A365" s="13"/>
      <c r="B365" s="257"/>
      <c r="C365" s="258"/>
      <c r="D365" s="259" t="s">
        <v>138</v>
      </c>
      <c r="E365" s="260" t="s">
        <v>1</v>
      </c>
      <c r="F365" s="261" t="s">
        <v>758</v>
      </c>
      <c r="G365" s="258"/>
      <c r="H365" s="260" t="s">
        <v>1</v>
      </c>
      <c r="I365" s="262"/>
      <c r="J365" s="258"/>
      <c r="K365" s="258"/>
      <c r="L365" s="263"/>
      <c r="M365" s="264"/>
      <c r="N365" s="265"/>
      <c r="O365" s="265"/>
      <c r="P365" s="265"/>
      <c r="Q365" s="265"/>
      <c r="R365" s="265"/>
      <c r="S365" s="265"/>
      <c r="T365" s="26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7" t="s">
        <v>138</v>
      </c>
      <c r="AU365" s="267" t="s">
        <v>87</v>
      </c>
      <c r="AV365" s="13" t="s">
        <v>85</v>
      </c>
      <c r="AW365" s="13" t="s">
        <v>34</v>
      </c>
      <c r="AX365" s="13" t="s">
        <v>78</v>
      </c>
      <c r="AY365" s="267" t="s">
        <v>129</v>
      </c>
    </row>
    <row r="366" s="14" customFormat="1">
      <c r="A366" s="14"/>
      <c r="B366" s="268"/>
      <c r="C366" s="269"/>
      <c r="D366" s="259" t="s">
        <v>138</v>
      </c>
      <c r="E366" s="270" t="s">
        <v>1</v>
      </c>
      <c r="F366" s="271" t="s">
        <v>759</v>
      </c>
      <c r="G366" s="269"/>
      <c r="H366" s="272">
        <v>132</v>
      </c>
      <c r="I366" s="273"/>
      <c r="J366" s="269"/>
      <c r="K366" s="269"/>
      <c r="L366" s="274"/>
      <c r="M366" s="275"/>
      <c r="N366" s="276"/>
      <c r="O366" s="276"/>
      <c r="P366" s="276"/>
      <c r="Q366" s="276"/>
      <c r="R366" s="276"/>
      <c r="S366" s="276"/>
      <c r="T366" s="27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8" t="s">
        <v>138</v>
      </c>
      <c r="AU366" s="278" t="s">
        <v>87</v>
      </c>
      <c r="AV366" s="14" t="s">
        <v>87</v>
      </c>
      <c r="AW366" s="14" t="s">
        <v>34</v>
      </c>
      <c r="AX366" s="14" t="s">
        <v>78</v>
      </c>
      <c r="AY366" s="278" t="s">
        <v>129</v>
      </c>
    </row>
    <row r="367" s="15" customFormat="1">
      <c r="A367" s="15"/>
      <c r="B367" s="279"/>
      <c r="C367" s="280"/>
      <c r="D367" s="259" t="s">
        <v>138</v>
      </c>
      <c r="E367" s="281" t="s">
        <v>1</v>
      </c>
      <c r="F367" s="282" t="s">
        <v>141</v>
      </c>
      <c r="G367" s="280"/>
      <c r="H367" s="283">
        <v>132</v>
      </c>
      <c r="I367" s="284"/>
      <c r="J367" s="280"/>
      <c r="K367" s="280"/>
      <c r="L367" s="285"/>
      <c r="M367" s="286"/>
      <c r="N367" s="287"/>
      <c r="O367" s="287"/>
      <c r="P367" s="287"/>
      <c r="Q367" s="287"/>
      <c r="R367" s="287"/>
      <c r="S367" s="287"/>
      <c r="T367" s="28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89" t="s">
        <v>138</v>
      </c>
      <c r="AU367" s="289" t="s">
        <v>87</v>
      </c>
      <c r="AV367" s="15" t="s">
        <v>136</v>
      </c>
      <c r="AW367" s="15" t="s">
        <v>34</v>
      </c>
      <c r="AX367" s="15" t="s">
        <v>85</v>
      </c>
      <c r="AY367" s="289" t="s">
        <v>129</v>
      </c>
    </row>
    <row r="368" s="2" customFormat="1" ht="16.5" customHeight="1">
      <c r="A368" s="39"/>
      <c r="B368" s="40"/>
      <c r="C368" s="244" t="s">
        <v>171</v>
      </c>
      <c r="D368" s="244" t="s">
        <v>131</v>
      </c>
      <c r="E368" s="245" t="s">
        <v>760</v>
      </c>
      <c r="F368" s="246" t="s">
        <v>761</v>
      </c>
      <c r="G368" s="247" t="s">
        <v>134</v>
      </c>
      <c r="H368" s="248">
        <v>236</v>
      </c>
      <c r="I368" s="249"/>
      <c r="J368" s="250">
        <f>ROUND(I368*H368,2)</f>
        <v>0</v>
      </c>
      <c r="K368" s="246" t="s">
        <v>135</v>
      </c>
      <c r="L368" s="45"/>
      <c r="M368" s="251" t="s">
        <v>1</v>
      </c>
      <c r="N368" s="252" t="s">
        <v>43</v>
      </c>
      <c r="O368" s="92"/>
      <c r="P368" s="253">
        <f>O368*H368</f>
        <v>0</v>
      </c>
      <c r="Q368" s="253">
        <v>0</v>
      </c>
      <c r="R368" s="253">
        <f>Q368*H368</f>
        <v>0</v>
      </c>
      <c r="S368" s="253">
        <v>0</v>
      </c>
      <c r="T368" s="25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5" t="s">
        <v>136</v>
      </c>
      <c r="AT368" s="255" t="s">
        <v>131</v>
      </c>
      <c r="AU368" s="255" t="s">
        <v>87</v>
      </c>
      <c r="AY368" s="18" t="s">
        <v>129</v>
      </c>
      <c r="BE368" s="256">
        <f>IF(N368="základní",J368,0)</f>
        <v>0</v>
      </c>
      <c r="BF368" s="256">
        <f>IF(N368="snížená",J368,0)</f>
        <v>0</v>
      </c>
      <c r="BG368" s="256">
        <f>IF(N368="zákl. přenesená",J368,0)</f>
        <v>0</v>
      </c>
      <c r="BH368" s="256">
        <f>IF(N368="sníž. přenesená",J368,0)</f>
        <v>0</v>
      </c>
      <c r="BI368" s="256">
        <f>IF(N368="nulová",J368,0)</f>
        <v>0</v>
      </c>
      <c r="BJ368" s="18" t="s">
        <v>85</v>
      </c>
      <c r="BK368" s="256">
        <f>ROUND(I368*H368,2)</f>
        <v>0</v>
      </c>
      <c r="BL368" s="18" t="s">
        <v>136</v>
      </c>
      <c r="BM368" s="255" t="s">
        <v>762</v>
      </c>
    </row>
    <row r="369" s="13" customFormat="1">
      <c r="A369" s="13"/>
      <c r="B369" s="257"/>
      <c r="C369" s="258"/>
      <c r="D369" s="259" t="s">
        <v>138</v>
      </c>
      <c r="E369" s="260" t="s">
        <v>1</v>
      </c>
      <c r="F369" s="261" t="s">
        <v>763</v>
      </c>
      <c r="G369" s="258"/>
      <c r="H369" s="260" t="s">
        <v>1</v>
      </c>
      <c r="I369" s="262"/>
      <c r="J369" s="258"/>
      <c r="K369" s="258"/>
      <c r="L369" s="263"/>
      <c r="M369" s="264"/>
      <c r="N369" s="265"/>
      <c r="O369" s="265"/>
      <c r="P369" s="265"/>
      <c r="Q369" s="265"/>
      <c r="R369" s="265"/>
      <c r="S369" s="265"/>
      <c r="T369" s="26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7" t="s">
        <v>138</v>
      </c>
      <c r="AU369" s="267" t="s">
        <v>87</v>
      </c>
      <c r="AV369" s="13" t="s">
        <v>85</v>
      </c>
      <c r="AW369" s="13" t="s">
        <v>34</v>
      </c>
      <c r="AX369" s="13" t="s">
        <v>78</v>
      </c>
      <c r="AY369" s="267" t="s">
        <v>129</v>
      </c>
    </row>
    <row r="370" s="14" customFormat="1">
      <c r="A370" s="14"/>
      <c r="B370" s="268"/>
      <c r="C370" s="269"/>
      <c r="D370" s="259" t="s">
        <v>138</v>
      </c>
      <c r="E370" s="270" t="s">
        <v>1</v>
      </c>
      <c r="F370" s="271" t="s">
        <v>764</v>
      </c>
      <c r="G370" s="269"/>
      <c r="H370" s="272">
        <v>236</v>
      </c>
      <c r="I370" s="273"/>
      <c r="J370" s="269"/>
      <c r="K370" s="269"/>
      <c r="L370" s="274"/>
      <c r="M370" s="275"/>
      <c r="N370" s="276"/>
      <c r="O370" s="276"/>
      <c r="P370" s="276"/>
      <c r="Q370" s="276"/>
      <c r="R370" s="276"/>
      <c r="S370" s="276"/>
      <c r="T370" s="27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8" t="s">
        <v>138</v>
      </c>
      <c r="AU370" s="278" t="s">
        <v>87</v>
      </c>
      <c r="AV370" s="14" t="s">
        <v>87</v>
      </c>
      <c r="AW370" s="14" t="s">
        <v>34</v>
      </c>
      <c r="AX370" s="14" t="s">
        <v>78</v>
      </c>
      <c r="AY370" s="278" t="s">
        <v>129</v>
      </c>
    </row>
    <row r="371" s="15" customFormat="1">
      <c r="A371" s="15"/>
      <c r="B371" s="279"/>
      <c r="C371" s="280"/>
      <c r="D371" s="259" t="s">
        <v>138</v>
      </c>
      <c r="E371" s="281" t="s">
        <v>1</v>
      </c>
      <c r="F371" s="282" t="s">
        <v>141</v>
      </c>
      <c r="G371" s="280"/>
      <c r="H371" s="283">
        <v>236</v>
      </c>
      <c r="I371" s="284"/>
      <c r="J371" s="280"/>
      <c r="K371" s="280"/>
      <c r="L371" s="285"/>
      <c r="M371" s="286"/>
      <c r="N371" s="287"/>
      <c r="O371" s="287"/>
      <c r="P371" s="287"/>
      <c r="Q371" s="287"/>
      <c r="R371" s="287"/>
      <c r="S371" s="287"/>
      <c r="T371" s="28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9" t="s">
        <v>138</v>
      </c>
      <c r="AU371" s="289" t="s">
        <v>87</v>
      </c>
      <c r="AV371" s="15" t="s">
        <v>136</v>
      </c>
      <c r="AW371" s="15" t="s">
        <v>34</v>
      </c>
      <c r="AX371" s="15" t="s">
        <v>85</v>
      </c>
      <c r="AY371" s="289" t="s">
        <v>129</v>
      </c>
    </row>
    <row r="372" s="2" customFormat="1" ht="16.5" customHeight="1">
      <c r="A372" s="39"/>
      <c r="B372" s="40"/>
      <c r="C372" s="244" t="s">
        <v>428</v>
      </c>
      <c r="D372" s="244" t="s">
        <v>131</v>
      </c>
      <c r="E372" s="245" t="s">
        <v>760</v>
      </c>
      <c r="F372" s="246" t="s">
        <v>761</v>
      </c>
      <c r="G372" s="247" t="s">
        <v>134</v>
      </c>
      <c r="H372" s="248">
        <v>142</v>
      </c>
      <c r="I372" s="249"/>
      <c r="J372" s="250">
        <f>ROUND(I372*H372,2)</f>
        <v>0</v>
      </c>
      <c r="K372" s="246" t="s">
        <v>135</v>
      </c>
      <c r="L372" s="45"/>
      <c r="M372" s="251" t="s">
        <v>1</v>
      </c>
      <c r="N372" s="252" t="s">
        <v>43</v>
      </c>
      <c r="O372" s="92"/>
      <c r="P372" s="253">
        <f>O372*H372</f>
        <v>0</v>
      </c>
      <c r="Q372" s="253">
        <v>0</v>
      </c>
      <c r="R372" s="253">
        <f>Q372*H372</f>
        <v>0</v>
      </c>
      <c r="S372" s="253">
        <v>0</v>
      </c>
      <c r="T372" s="25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55" t="s">
        <v>136</v>
      </c>
      <c r="AT372" s="255" t="s">
        <v>131</v>
      </c>
      <c r="AU372" s="255" t="s">
        <v>87</v>
      </c>
      <c r="AY372" s="18" t="s">
        <v>129</v>
      </c>
      <c r="BE372" s="256">
        <f>IF(N372="základní",J372,0)</f>
        <v>0</v>
      </c>
      <c r="BF372" s="256">
        <f>IF(N372="snížená",J372,0)</f>
        <v>0</v>
      </c>
      <c r="BG372" s="256">
        <f>IF(N372="zákl. přenesená",J372,0)</f>
        <v>0</v>
      </c>
      <c r="BH372" s="256">
        <f>IF(N372="sníž. přenesená",J372,0)</f>
        <v>0</v>
      </c>
      <c r="BI372" s="256">
        <f>IF(N372="nulová",J372,0)</f>
        <v>0</v>
      </c>
      <c r="BJ372" s="18" t="s">
        <v>85</v>
      </c>
      <c r="BK372" s="256">
        <f>ROUND(I372*H372,2)</f>
        <v>0</v>
      </c>
      <c r="BL372" s="18" t="s">
        <v>136</v>
      </c>
      <c r="BM372" s="255" t="s">
        <v>765</v>
      </c>
    </row>
    <row r="373" s="13" customFormat="1">
      <c r="A373" s="13"/>
      <c r="B373" s="257"/>
      <c r="C373" s="258"/>
      <c r="D373" s="259" t="s">
        <v>138</v>
      </c>
      <c r="E373" s="260" t="s">
        <v>1</v>
      </c>
      <c r="F373" s="261" t="s">
        <v>766</v>
      </c>
      <c r="G373" s="258"/>
      <c r="H373" s="260" t="s">
        <v>1</v>
      </c>
      <c r="I373" s="262"/>
      <c r="J373" s="258"/>
      <c r="K373" s="258"/>
      <c r="L373" s="263"/>
      <c r="M373" s="264"/>
      <c r="N373" s="265"/>
      <c r="O373" s="265"/>
      <c r="P373" s="265"/>
      <c r="Q373" s="265"/>
      <c r="R373" s="265"/>
      <c r="S373" s="265"/>
      <c r="T373" s="26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7" t="s">
        <v>138</v>
      </c>
      <c r="AU373" s="267" t="s">
        <v>87</v>
      </c>
      <c r="AV373" s="13" t="s">
        <v>85</v>
      </c>
      <c r="AW373" s="13" t="s">
        <v>34</v>
      </c>
      <c r="AX373" s="13" t="s">
        <v>78</v>
      </c>
      <c r="AY373" s="267" t="s">
        <v>129</v>
      </c>
    </row>
    <row r="374" s="14" customFormat="1">
      <c r="A374" s="14"/>
      <c r="B374" s="268"/>
      <c r="C374" s="269"/>
      <c r="D374" s="259" t="s">
        <v>138</v>
      </c>
      <c r="E374" s="270" t="s">
        <v>1</v>
      </c>
      <c r="F374" s="271" t="s">
        <v>767</v>
      </c>
      <c r="G374" s="269"/>
      <c r="H374" s="272">
        <v>142</v>
      </c>
      <c r="I374" s="273"/>
      <c r="J374" s="269"/>
      <c r="K374" s="269"/>
      <c r="L374" s="274"/>
      <c r="M374" s="275"/>
      <c r="N374" s="276"/>
      <c r="O374" s="276"/>
      <c r="P374" s="276"/>
      <c r="Q374" s="276"/>
      <c r="R374" s="276"/>
      <c r="S374" s="276"/>
      <c r="T374" s="27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8" t="s">
        <v>138</v>
      </c>
      <c r="AU374" s="278" t="s">
        <v>87</v>
      </c>
      <c r="AV374" s="14" t="s">
        <v>87</v>
      </c>
      <c r="AW374" s="14" t="s">
        <v>34</v>
      </c>
      <c r="AX374" s="14" t="s">
        <v>78</v>
      </c>
      <c r="AY374" s="278" t="s">
        <v>129</v>
      </c>
    </row>
    <row r="375" s="15" customFormat="1">
      <c r="A375" s="15"/>
      <c r="B375" s="279"/>
      <c r="C375" s="280"/>
      <c r="D375" s="259" t="s">
        <v>138</v>
      </c>
      <c r="E375" s="281" t="s">
        <v>1</v>
      </c>
      <c r="F375" s="282" t="s">
        <v>141</v>
      </c>
      <c r="G375" s="280"/>
      <c r="H375" s="283">
        <v>142</v>
      </c>
      <c r="I375" s="284"/>
      <c r="J375" s="280"/>
      <c r="K375" s="280"/>
      <c r="L375" s="285"/>
      <c r="M375" s="286"/>
      <c r="N375" s="287"/>
      <c r="O375" s="287"/>
      <c r="P375" s="287"/>
      <c r="Q375" s="287"/>
      <c r="R375" s="287"/>
      <c r="S375" s="287"/>
      <c r="T375" s="28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89" t="s">
        <v>138</v>
      </c>
      <c r="AU375" s="289" t="s">
        <v>87</v>
      </c>
      <c r="AV375" s="15" t="s">
        <v>136</v>
      </c>
      <c r="AW375" s="15" t="s">
        <v>34</v>
      </c>
      <c r="AX375" s="15" t="s">
        <v>85</v>
      </c>
      <c r="AY375" s="289" t="s">
        <v>129</v>
      </c>
    </row>
    <row r="376" s="2" customFormat="1" ht="16.5" customHeight="1">
      <c r="A376" s="39"/>
      <c r="B376" s="40"/>
      <c r="C376" s="244" t="s">
        <v>434</v>
      </c>
      <c r="D376" s="244" t="s">
        <v>131</v>
      </c>
      <c r="E376" s="245" t="s">
        <v>768</v>
      </c>
      <c r="F376" s="246" t="s">
        <v>769</v>
      </c>
      <c r="G376" s="247" t="s">
        <v>134</v>
      </c>
      <c r="H376" s="248">
        <v>292</v>
      </c>
      <c r="I376" s="249"/>
      <c r="J376" s="250">
        <f>ROUND(I376*H376,2)</f>
        <v>0</v>
      </c>
      <c r="K376" s="246" t="s">
        <v>135</v>
      </c>
      <c r="L376" s="45"/>
      <c r="M376" s="251" t="s">
        <v>1</v>
      </c>
      <c r="N376" s="252" t="s">
        <v>43</v>
      </c>
      <c r="O376" s="92"/>
      <c r="P376" s="253">
        <f>O376*H376</f>
        <v>0</v>
      </c>
      <c r="Q376" s="253">
        <v>0</v>
      </c>
      <c r="R376" s="253">
        <f>Q376*H376</f>
        <v>0</v>
      </c>
      <c r="S376" s="253">
        <v>0</v>
      </c>
      <c r="T376" s="25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55" t="s">
        <v>136</v>
      </c>
      <c r="AT376" s="255" t="s">
        <v>131</v>
      </c>
      <c r="AU376" s="255" t="s">
        <v>87</v>
      </c>
      <c r="AY376" s="18" t="s">
        <v>129</v>
      </c>
      <c r="BE376" s="256">
        <f>IF(N376="základní",J376,0)</f>
        <v>0</v>
      </c>
      <c r="BF376" s="256">
        <f>IF(N376="snížená",J376,0)</f>
        <v>0</v>
      </c>
      <c r="BG376" s="256">
        <f>IF(N376="zákl. přenesená",J376,0)</f>
        <v>0</v>
      </c>
      <c r="BH376" s="256">
        <f>IF(N376="sníž. přenesená",J376,0)</f>
        <v>0</v>
      </c>
      <c r="BI376" s="256">
        <f>IF(N376="nulová",J376,0)</f>
        <v>0</v>
      </c>
      <c r="BJ376" s="18" t="s">
        <v>85</v>
      </c>
      <c r="BK376" s="256">
        <f>ROUND(I376*H376,2)</f>
        <v>0</v>
      </c>
      <c r="BL376" s="18" t="s">
        <v>136</v>
      </c>
      <c r="BM376" s="255" t="s">
        <v>770</v>
      </c>
    </row>
    <row r="377" s="13" customFormat="1">
      <c r="A377" s="13"/>
      <c r="B377" s="257"/>
      <c r="C377" s="258"/>
      <c r="D377" s="259" t="s">
        <v>138</v>
      </c>
      <c r="E377" s="260" t="s">
        <v>1</v>
      </c>
      <c r="F377" s="261" t="s">
        <v>771</v>
      </c>
      <c r="G377" s="258"/>
      <c r="H377" s="260" t="s">
        <v>1</v>
      </c>
      <c r="I377" s="262"/>
      <c r="J377" s="258"/>
      <c r="K377" s="258"/>
      <c r="L377" s="263"/>
      <c r="M377" s="264"/>
      <c r="N377" s="265"/>
      <c r="O377" s="265"/>
      <c r="P377" s="265"/>
      <c r="Q377" s="265"/>
      <c r="R377" s="265"/>
      <c r="S377" s="265"/>
      <c r="T377" s="26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7" t="s">
        <v>138</v>
      </c>
      <c r="AU377" s="267" t="s">
        <v>87</v>
      </c>
      <c r="AV377" s="13" t="s">
        <v>85</v>
      </c>
      <c r="AW377" s="13" t="s">
        <v>34</v>
      </c>
      <c r="AX377" s="13" t="s">
        <v>78</v>
      </c>
      <c r="AY377" s="267" t="s">
        <v>129</v>
      </c>
    </row>
    <row r="378" s="14" customFormat="1">
      <c r="A378" s="14"/>
      <c r="B378" s="268"/>
      <c r="C378" s="269"/>
      <c r="D378" s="259" t="s">
        <v>138</v>
      </c>
      <c r="E378" s="270" t="s">
        <v>1</v>
      </c>
      <c r="F378" s="271" t="s">
        <v>772</v>
      </c>
      <c r="G378" s="269"/>
      <c r="H378" s="272">
        <v>292</v>
      </c>
      <c r="I378" s="273"/>
      <c r="J378" s="269"/>
      <c r="K378" s="269"/>
      <c r="L378" s="274"/>
      <c r="M378" s="275"/>
      <c r="N378" s="276"/>
      <c r="O378" s="276"/>
      <c r="P378" s="276"/>
      <c r="Q378" s="276"/>
      <c r="R378" s="276"/>
      <c r="S378" s="276"/>
      <c r="T378" s="27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8" t="s">
        <v>138</v>
      </c>
      <c r="AU378" s="278" t="s">
        <v>87</v>
      </c>
      <c r="AV378" s="14" t="s">
        <v>87</v>
      </c>
      <c r="AW378" s="14" t="s">
        <v>34</v>
      </c>
      <c r="AX378" s="14" t="s">
        <v>78</v>
      </c>
      <c r="AY378" s="278" t="s">
        <v>129</v>
      </c>
    </row>
    <row r="379" s="15" customFormat="1">
      <c r="A379" s="15"/>
      <c r="B379" s="279"/>
      <c r="C379" s="280"/>
      <c r="D379" s="259" t="s">
        <v>138</v>
      </c>
      <c r="E379" s="281" t="s">
        <v>1</v>
      </c>
      <c r="F379" s="282" t="s">
        <v>141</v>
      </c>
      <c r="G379" s="280"/>
      <c r="H379" s="283">
        <v>292</v>
      </c>
      <c r="I379" s="284"/>
      <c r="J379" s="280"/>
      <c r="K379" s="280"/>
      <c r="L379" s="285"/>
      <c r="M379" s="286"/>
      <c r="N379" s="287"/>
      <c r="O379" s="287"/>
      <c r="P379" s="287"/>
      <c r="Q379" s="287"/>
      <c r="R379" s="287"/>
      <c r="S379" s="287"/>
      <c r="T379" s="288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89" t="s">
        <v>138</v>
      </c>
      <c r="AU379" s="289" t="s">
        <v>87</v>
      </c>
      <c r="AV379" s="15" t="s">
        <v>136</v>
      </c>
      <c r="AW379" s="15" t="s">
        <v>34</v>
      </c>
      <c r="AX379" s="15" t="s">
        <v>85</v>
      </c>
      <c r="AY379" s="289" t="s">
        <v>129</v>
      </c>
    </row>
    <row r="380" s="2" customFormat="1" ht="16.5" customHeight="1">
      <c r="A380" s="39"/>
      <c r="B380" s="40"/>
      <c r="C380" s="244" t="s">
        <v>440</v>
      </c>
      <c r="D380" s="244" t="s">
        <v>131</v>
      </c>
      <c r="E380" s="245" t="s">
        <v>768</v>
      </c>
      <c r="F380" s="246" t="s">
        <v>769</v>
      </c>
      <c r="G380" s="247" t="s">
        <v>134</v>
      </c>
      <c r="H380" s="248">
        <v>10</v>
      </c>
      <c r="I380" s="249"/>
      <c r="J380" s="250">
        <f>ROUND(I380*H380,2)</f>
        <v>0</v>
      </c>
      <c r="K380" s="246" t="s">
        <v>135</v>
      </c>
      <c r="L380" s="45"/>
      <c r="M380" s="251" t="s">
        <v>1</v>
      </c>
      <c r="N380" s="252" t="s">
        <v>43</v>
      </c>
      <c r="O380" s="92"/>
      <c r="P380" s="253">
        <f>O380*H380</f>
        <v>0</v>
      </c>
      <c r="Q380" s="253">
        <v>0</v>
      </c>
      <c r="R380" s="253">
        <f>Q380*H380</f>
        <v>0</v>
      </c>
      <c r="S380" s="253">
        <v>0</v>
      </c>
      <c r="T380" s="25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55" t="s">
        <v>136</v>
      </c>
      <c r="AT380" s="255" t="s">
        <v>131</v>
      </c>
      <c r="AU380" s="255" t="s">
        <v>87</v>
      </c>
      <c r="AY380" s="18" t="s">
        <v>129</v>
      </c>
      <c r="BE380" s="256">
        <f>IF(N380="základní",J380,0)</f>
        <v>0</v>
      </c>
      <c r="BF380" s="256">
        <f>IF(N380="snížená",J380,0)</f>
        <v>0</v>
      </c>
      <c r="BG380" s="256">
        <f>IF(N380="zákl. přenesená",J380,0)</f>
        <v>0</v>
      </c>
      <c r="BH380" s="256">
        <f>IF(N380="sníž. přenesená",J380,0)</f>
        <v>0</v>
      </c>
      <c r="BI380" s="256">
        <f>IF(N380="nulová",J380,0)</f>
        <v>0</v>
      </c>
      <c r="BJ380" s="18" t="s">
        <v>85</v>
      </c>
      <c r="BK380" s="256">
        <f>ROUND(I380*H380,2)</f>
        <v>0</v>
      </c>
      <c r="BL380" s="18" t="s">
        <v>136</v>
      </c>
      <c r="BM380" s="255" t="s">
        <v>773</v>
      </c>
    </row>
    <row r="381" s="13" customFormat="1">
      <c r="A381" s="13"/>
      <c r="B381" s="257"/>
      <c r="C381" s="258"/>
      <c r="D381" s="259" t="s">
        <v>138</v>
      </c>
      <c r="E381" s="260" t="s">
        <v>1</v>
      </c>
      <c r="F381" s="261" t="s">
        <v>774</v>
      </c>
      <c r="G381" s="258"/>
      <c r="H381" s="260" t="s">
        <v>1</v>
      </c>
      <c r="I381" s="262"/>
      <c r="J381" s="258"/>
      <c r="K381" s="258"/>
      <c r="L381" s="263"/>
      <c r="M381" s="264"/>
      <c r="N381" s="265"/>
      <c r="O381" s="265"/>
      <c r="P381" s="265"/>
      <c r="Q381" s="265"/>
      <c r="R381" s="265"/>
      <c r="S381" s="265"/>
      <c r="T381" s="26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7" t="s">
        <v>138</v>
      </c>
      <c r="AU381" s="267" t="s">
        <v>87</v>
      </c>
      <c r="AV381" s="13" t="s">
        <v>85</v>
      </c>
      <c r="AW381" s="13" t="s">
        <v>34</v>
      </c>
      <c r="AX381" s="13" t="s">
        <v>78</v>
      </c>
      <c r="AY381" s="267" t="s">
        <v>129</v>
      </c>
    </row>
    <row r="382" s="14" customFormat="1">
      <c r="A382" s="14"/>
      <c r="B382" s="268"/>
      <c r="C382" s="269"/>
      <c r="D382" s="259" t="s">
        <v>138</v>
      </c>
      <c r="E382" s="270" t="s">
        <v>1</v>
      </c>
      <c r="F382" s="271" t="s">
        <v>155</v>
      </c>
      <c r="G382" s="269"/>
      <c r="H382" s="272">
        <v>10</v>
      </c>
      <c r="I382" s="273"/>
      <c r="J382" s="269"/>
      <c r="K382" s="269"/>
      <c r="L382" s="274"/>
      <c r="M382" s="275"/>
      <c r="N382" s="276"/>
      <c r="O382" s="276"/>
      <c r="P382" s="276"/>
      <c r="Q382" s="276"/>
      <c r="R382" s="276"/>
      <c r="S382" s="276"/>
      <c r="T382" s="27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8" t="s">
        <v>138</v>
      </c>
      <c r="AU382" s="278" t="s">
        <v>87</v>
      </c>
      <c r="AV382" s="14" t="s">
        <v>87</v>
      </c>
      <c r="AW382" s="14" t="s">
        <v>34</v>
      </c>
      <c r="AX382" s="14" t="s">
        <v>78</v>
      </c>
      <c r="AY382" s="278" t="s">
        <v>129</v>
      </c>
    </row>
    <row r="383" s="15" customFormat="1">
      <c r="A383" s="15"/>
      <c r="B383" s="279"/>
      <c r="C383" s="280"/>
      <c r="D383" s="259" t="s">
        <v>138</v>
      </c>
      <c r="E383" s="281" t="s">
        <v>1</v>
      </c>
      <c r="F383" s="282" t="s">
        <v>141</v>
      </c>
      <c r="G383" s="280"/>
      <c r="H383" s="283">
        <v>10</v>
      </c>
      <c r="I383" s="284"/>
      <c r="J383" s="280"/>
      <c r="K383" s="280"/>
      <c r="L383" s="285"/>
      <c r="M383" s="286"/>
      <c r="N383" s="287"/>
      <c r="O383" s="287"/>
      <c r="P383" s="287"/>
      <c r="Q383" s="287"/>
      <c r="R383" s="287"/>
      <c r="S383" s="287"/>
      <c r="T383" s="288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89" t="s">
        <v>138</v>
      </c>
      <c r="AU383" s="289" t="s">
        <v>87</v>
      </c>
      <c r="AV383" s="15" t="s">
        <v>136</v>
      </c>
      <c r="AW383" s="15" t="s">
        <v>34</v>
      </c>
      <c r="AX383" s="15" t="s">
        <v>85</v>
      </c>
      <c r="AY383" s="289" t="s">
        <v>129</v>
      </c>
    </row>
    <row r="384" s="2" customFormat="1" ht="16.5" customHeight="1">
      <c r="A384" s="39"/>
      <c r="B384" s="40"/>
      <c r="C384" s="244" t="s">
        <v>446</v>
      </c>
      <c r="D384" s="244" t="s">
        <v>131</v>
      </c>
      <c r="E384" s="245" t="s">
        <v>768</v>
      </c>
      <c r="F384" s="246" t="s">
        <v>769</v>
      </c>
      <c r="G384" s="247" t="s">
        <v>134</v>
      </c>
      <c r="H384" s="248">
        <v>756</v>
      </c>
      <c r="I384" s="249"/>
      <c r="J384" s="250">
        <f>ROUND(I384*H384,2)</f>
        <v>0</v>
      </c>
      <c r="K384" s="246" t="s">
        <v>135</v>
      </c>
      <c r="L384" s="45"/>
      <c r="M384" s="251" t="s">
        <v>1</v>
      </c>
      <c r="N384" s="252" t="s">
        <v>43</v>
      </c>
      <c r="O384" s="92"/>
      <c r="P384" s="253">
        <f>O384*H384</f>
        <v>0</v>
      </c>
      <c r="Q384" s="253">
        <v>0</v>
      </c>
      <c r="R384" s="253">
        <f>Q384*H384</f>
        <v>0</v>
      </c>
      <c r="S384" s="253">
        <v>0</v>
      </c>
      <c r="T384" s="25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55" t="s">
        <v>136</v>
      </c>
      <c r="AT384" s="255" t="s">
        <v>131</v>
      </c>
      <c r="AU384" s="255" t="s">
        <v>87</v>
      </c>
      <c r="AY384" s="18" t="s">
        <v>129</v>
      </c>
      <c r="BE384" s="256">
        <f>IF(N384="základní",J384,0)</f>
        <v>0</v>
      </c>
      <c r="BF384" s="256">
        <f>IF(N384="snížená",J384,0)</f>
        <v>0</v>
      </c>
      <c r="BG384" s="256">
        <f>IF(N384="zákl. přenesená",J384,0)</f>
        <v>0</v>
      </c>
      <c r="BH384" s="256">
        <f>IF(N384="sníž. přenesená",J384,0)</f>
        <v>0</v>
      </c>
      <c r="BI384" s="256">
        <f>IF(N384="nulová",J384,0)</f>
        <v>0</v>
      </c>
      <c r="BJ384" s="18" t="s">
        <v>85</v>
      </c>
      <c r="BK384" s="256">
        <f>ROUND(I384*H384,2)</f>
        <v>0</v>
      </c>
      <c r="BL384" s="18" t="s">
        <v>136</v>
      </c>
      <c r="BM384" s="255" t="s">
        <v>775</v>
      </c>
    </row>
    <row r="385" s="13" customFormat="1">
      <c r="A385" s="13"/>
      <c r="B385" s="257"/>
      <c r="C385" s="258"/>
      <c r="D385" s="259" t="s">
        <v>138</v>
      </c>
      <c r="E385" s="260" t="s">
        <v>1</v>
      </c>
      <c r="F385" s="261" t="s">
        <v>776</v>
      </c>
      <c r="G385" s="258"/>
      <c r="H385" s="260" t="s">
        <v>1</v>
      </c>
      <c r="I385" s="262"/>
      <c r="J385" s="258"/>
      <c r="K385" s="258"/>
      <c r="L385" s="263"/>
      <c r="M385" s="264"/>
      <c r="N385" s="265"/>
      <c r="O385" s="265"/>
      <c r="P385" s="265"/>
      <c r="Q385" s="265"/>
      <c r="R385" s="265"/>
      <c r="S385" s="265"/>
      <c r="T385" s="26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7" t="s">
        <v>138</v>
      </c>
      <c r="AU385" s="267" t="s">
        <v>87</v>
      </c>
      <c r="AV385" s="13" t="s">
        <v>85</v>
      </c>
      <c r="AW385" s="13" t="s">
        <v>34</v>
      </c>
      <c r="AX385" s="13" t="s">
        <v>78</v>
      </c>
      <c r="AY385" s="267" t="s">
        <v>129</v>
      </c>
    </row>
    <row r="386" s="14" customFormat="1">
      <c r="A386" s="14"/>
      <c r="B386" s="268"/>
      <c r="C386" s="269"/>
      <c r="D386" s="259" t="s">
        <v>138</v>
      </c>
      <c r="E386" s="270" t="s">
        <v>1</v>
      </c>
      <c r="F386" s="271" t="s">
        <v>777</v>
      </c>
      <c r="G386" s="269"/>
      <c r="H386" s="272">
        <v>756</v>
      </c>
      <c r="I386" s="273"/>
      <c r="J386" s="269"/>
      <c r="K386" s="269"/>
      <c r="L386" s="274"/>
      <c r="M386" s="275"/>
      <c r="N386" s="276"/>
      <c r="O386" s="276"/>
      <c r="P386" s="276"/>
      <c r="Q386" s="276"/>
      <c r="R386" s="276"/>
      <c r="S386" s="276"/>
      <c r="T386" s="27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8" t="s">
        <v>138</v>
      </c>
      <c r="AU386" s="278" t="s">
        <v>87</v>
      </c>
      <c r="AV386" s="14" t="s">
        <v>87</v>
      </c>
      <c r="AW386" s="14" t="s">
        <v>34</v>
      </c>
      <c r="AX386" s="14" t="s">
        <v>78</v>
      </c>
      <c r="AY386" s="278" t="s">
        <v>129</v>
      </c>
    </row>
    <row r="387" s="15" customFormat="1">
      <c r="A387" s="15"/>
      <c r="B387" s="279"/>
      <c r="C387" s="280"/>
      <c r="D387" s="259" t="s">
        <v>138</v>
      </c>
      <c r="E387" s="281" t="s">
        <v>1</v>
      </c>
      <c r="F387" s="282" t="s">
        <v>141</v>
      </c>
      <c r="G387" s="280"/>
      <c r="H387" s="283">
        <v>756</v>
      </c>
      <c r="I387" s="284"/>
      <c r="J387" s="280"/>
      <c r="K387" s="280"/>
      <c r="L387" s="285"/>
      <c r="M387" s="286"/>
      <c r="N387" s="287"/>
      <c r="O387" s="287"/>
      <c r="P387" s="287"/>
      <c r="Q387" s="287"/>
      <c r="R387" s="287"/>
      <c r="S387" s="287"/>
      <c r="T387" s="28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89" t="s">
        <v>138</v>
      </c>
      <c r="AU387" s="289" t="s">
        <v>87</v>
      </c>
      <c r="AV387" s="15" t="s">
        <v>136</v>
      </c>
      <c r="AW387" s="15" t="s">
        <v>34</v>
      </c>
      <c r="AX387" s="15" t="s">
        <v>85</v>
      </c>
      <c r="AY387" s="289" t="s">
        <v>129</v>
      </c>
    </row>
    <row r="388" s="2" customFormat="1" ht="16.5" customHeight="1">
      <c r="A388" s="39"/>
      <c r="B388" s="40"/>
      <c r="C388" s="244" t="s">
        <v>451</v>
      </c>
      <c r="D388" s="244" t="s">
        <v>131</v>
      </c>
      <c r="E388" s="245" t="s">
        <v>778</v>
      </c>
      <c r="F388" s="246" t="s">
        <v>779</v>
      </c>
      <c r="G388" s="247" t="s">
        <v>134</v>
      </c>
      <c r="H388" s="248">
        <v>32</v>
      </c>
      <c r="I388" s="249"/>
      <c r="J388" s="250">
        <f>ROUND(I388*H388,2)</f>
        <v>0</v>
      </c>
      <c r="K388" s="246" t="s">
        <v>135</v>
      </c>
      <c r="L388" s="45"/>
      <c r="M388" s="251" t="s">
        <v>1</v>
      </c>
      <c r="N388" s="252" t="s">
        <v>43</v>
      </c>
      <c r="O388" s="92"/>
      <c r="P388" s="253">
        <f>O388*H388</f>
        <v>0</v>
      </c>
      <c r="Q388" s="253">
        <v>0</v>
      </c>
      <c r="R388" s="253">
        <f>Q388*H388</f>
        <v>0</v>
      </c>
      <c r="S388" s="253">
        <v>0</v>
      </c>
      <c r="T388" s="254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55" t="s">
        <v>136</v>
      </c>
      <c r="AT388" s="255" t="s">
        <v>131</v>
      </c>
      <c r="AU388" s="255" t="s">
        <v>87</v>
      </c>
      <c r="AY388" s="18" t="s">
        <v>129</v>
      </c>
      <c r="BE388" s="256">
        <f>IF(N388="základní",J388,0)</f>
        <v>0</v>
      </c>
      <c r="BF388" s="256">
        <f>IF(N388="snížená",J388,0)</f>
        <v>0</v>
      </c>
      <c r="BG388" s="256">
        <f>IF(N388="zákl. přenesená",J388,0)</f>
        <v>0</v>
      </c>
      <c r="BH388" s="256">
        <f>IF(N388="sníž. přenesená",J388,0)</f>
        <v>0</v>
      </c>
      <c r="BI388" s="256">
        <f>IF(N388="nulová",J388,0)</f>
        <v>0</v>
      </c>
      <c r="BJ388" s="18" t="s">
        <v>85</v>
      </c>
      <c r="BK388" s="256">
        <f>ROUND(I388*H388,2)</f>
        <v>0</v>
      </c>
      <c r="BL388" s="18" t="s">
        <v>136</v>
      </c>
      <c r="BM388" s="255" t="s">
        <v>780</v>
      </c>
    </row>
    <row r="389" s="13" customFormat="1">
      <c r="A389" s="13"/>
      <c r="B389" s="257"/>
      <c r="C389" s="258"/>
      <c r="D389" s="259" t="s">
        <v>138</v>
      </c>
      <c r="E389" s="260" t="s">
        <v>1</v>
      </c>
      <c r="F389" s="261" t="s">
        <v>781</v>
      </c>
      <c r="G389" s="258"/>
      <c r="H389" s="260" t="s">
        <v>1</v>
      </c>
      <c r="I389" s="262"/>
      <c r="J389" s="258"/>
      <c r="K389" s="258"/>
      <c r="L389" s="263"/>
      <c r="M389" s="264"/>
      <c r="N389" s="265"/>
      <c r="O389" s="265"/>
      <c r="P389" s="265"/>
      <c r="Q389" s="265"/>
      <c r="R389" s="265"/>
      <c r="S389" s="265"/>
      <c r="T389" s="26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7" t="s">
        <v>138</v>
      </c>
      <c r="AU389" s="267" t="s">
        <v>87</v>
      </c>
      <c r="AV389" s="13" t="s">
        <v>85</v>
      </c>
      <c r="AW389" s="13" t="s">
        <v>34</v>
      </c>
      <c r="AX389" s="13" t="s">
        <v>78</v>
      </c>
      <c r="AY389" s="267" t="s">
        <v>129</v>
      </c>
    </row>
    <row r="390" s="14" customFormat="1">
      <c r="A390" s="14"/>
      <c r="B390" s="268"/>
      <c r="C390" s="269"/>
      <c r="D390" s="259" t="s">
        <v>138</v>
      </c>
      <c r="E390" s="270" t="s">
        <v>1</v>
      </c>
      <c r="F390" s="271" t="s">
        <v>289</v>
      </c>
      <c r="G390" s="269"/>
      <c r="H390" s="272">
        <v>32</v>
      </c>
      <c r="I390" s="273"/>
      <c r="J390" s="269"/>
      <c r="K390" s="269"/>
      <c r="L390" s="274"/>
      <c r="M390" s="275"/>
      <c r="N390" s="276"/>
      <c r="O390" s="276"/>
      <c r="P390" s="276"/>
      <c r="Q390" s="276"/>
      <c r="R390" s="276"/>
      <c r="S390" s="276"/>
      <c r="T390" s="27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8" t="s">
        <v>138</v>
      </c>
      <c r="AU390" s="278" t="s">
        <v>87</v>
      </c>
      <c r="AV390" s="14" t="s">
        <v>87</v>
      </c>
      <c r="AW390" s="14" t="s">
        <v>34</v>
      </c>
      <c r="AX390" s="14" t="s">
        <v>78</v>
      </c>
      <c r="AY390" s="278" t="s">
        <v>129</v>
      </c>
    </row>
    <row r="391" s="15" customFormat="1">
      <c r="A391" s="15"/>
      <c r="B391" s="279"/>
      <c r="C391" s="280"/>
      <c r="D391" s="259" t="s">
        <v>138</v>
      </c>
      <c r="E391" s="281" t="s">
        <v>1</v>
      </c>
      <c r="F391" s="282" t="s">
        <v>141</v>
      </c>
      <c r="G391" s="280"/>
      <c r="H391" s="283">
        <v>32</v>
      </c>
      <c r="I391" s="284"/>
      <c r="J391" s="280"/>
      <c r="K391" s="280"/>
      <c r="L391" s="285"/>
      <c r="M391" s="286"/>
      <c r="N391" s="287"/>
      <c r="O391" s="287"/>
      <c r="P391" s="287"/>
      <c r="Q391" s="287"/>
      <c r="R391" s="287"/>
      <c r="S391" s="287"/>
      <c r="T391" s="288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9" t="s">
        <v>138</v>
      </c>
      <c r="AU391" s="289" t="s">
        <v>87</v>
      </c>
      <c r="AV391" s="15" t="s">
        <v>136</v>
      </c>
      <c r="AW391" s="15" t="s">
        <v>34</v>
      </c>
      <c r="AX391" s="15" t="s">
        <v>85</v>
      </c>
      <c r="AY391" s="289" t="s">
        <v>129</v>
      </c>
    </row>
    <row r="392" s="2" customFormat="1" ht="16.5" customHeight="1">
      <c r="A392" s="39"/>
      <c r="B392" s="40"/>
      <c r="C392" s="244" t="s">
        <v>455</v>
      </c>
      <c r="D392" s="244" t="s">
        <v>131</v>
      </c>
      <c r="E392" s="245" t="s">
        <v>778</v>
      </c>
      <c r="F392" s="246" t="s">
        <v>779</v>
      </c>
      <c r="G392" s="247" t="s">
        <v>134</v>
      </c>
      <c r="H392" s="248">
        <v>37</v>
      </c>
      <c r="I392" s="249"/>
      <c r="J392" s="250">
        <f>ROUND(I392*H392,2)</f>
        <v>0</v>
      </c>
      <c r="K392" s="246" t="s">
        <v>135</v>
      </c>
      <c r="L392" s="45"/>
      <c r="M392" s="251" t="s">
        <v>1</v>
      </c>
      <c r="N392" s="252" t="s">
        <v>43</v>
      </c>
      <c r="O392" s="92"/>
      <c r="P392" s="253">
        <f>O392*H392</f>
        <v>0</v>
      </c>
      <c r="Q392" s="253">
        <v>0</v>
      </c>
      <c r="R392" s="253">
        <f>Q392*H392</f>
        <v>0</v>
      </c>
      <c r="S392" s="253">
        <v>0</v>
      </c>
      <c r="T392" s="25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55" t="s">
        <v>136</v>
      </c>
      <c r="AT392" s="255" t="s">
        <v>131</v>
      </c>
      <c r="AU392" s="255" t="s">
        <v>87</v>
      </c>
      <c r="AY392" s="18" t="s">
        <v>129</v>
      </c>
      <c r="BE392" s="256">
        <f>IF(N392="základní",J392,0)</f>
        <v>0</v>
      </c>
      <c r="BF392" s="256">
        <f>IF(N392="snížená",J392,0)</f>
        <v>0</v>
      </c>
      <c r="BG392" s="256">
        <f>IF(N392="zákl. přenesená",J392,0)</f>
        <v>0</v>
      </c>
      <c r="BH392" s="256">
        <f>IF(N392="sníž. přenesená",J392,0)</f>
        <v>0</v>
      </c>
      <c r="BI392" s="256">
        <f>IF(N392="nulová",J392,0)</f>
        <v>0</v>
      </c>
      <c r="BJ392" s="18" t="s">
        <v>85</v>
      </c>
      <c r="BK392" s="256">
        <f>ROUND(I392*H392,2)</f>
        <v>0</v>
      </c>
      <c r="BL392" s="18" t="s">
        <v>136</v>
      </c>
      <c r="BM392" s="255" t="s">
        <v>782</v>
      </c>
    </row>
    <row r="393" s="13" customFormat="1">
      <c r="A393" s="13"/>
      <c r="B393" s="257"/>
      <c r="C393" s="258"/>
      <c r="D393" s="259" t="s">
        <v>138</v>
      </c>
      <c r="E393" s="260" t="s">
        <v>1</v>
      </c>
      <c r="F393" s="261" t="s">
        <v>783</v>
      </c>
      <c r="G393" s="258"/>
      <c r="H393" s="260" t="s">
        <v>1</v>
      </c>
      <c r="I393" s="262"/>
      <c r="J393" s="258"/>
      <c r="K393" s="258"/>
      <c r="L393" s="263"/>
      <c r="M393" s="264"/>
      <c r="N393" s="265"/>
      <c r="O393" s="265"/>
      <c r="P393" s="265"/>
      <c r="Q393" s="265"/>
      <c r="R393" s="265"/>
      <c r="S393" s="265"/>
      <c r="T393" s="26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7" t="s">
        <v>138</v>
      </c>
      <c r="AU393" s="267" t="s">
        <v>87</v>
      </c>
      <c r="AV393" s="13" t="s">
        <v>85</v>
      </c>
      <c r="AW393" s="13" t="s">
        <v>34</v>
      </c>
      <c r="AX393" s="13" t="s">
        <v>78</v>
      </c>
      <c r="AY393" s="267" t="s">
        <v>129</v>
      </c>
    </row>
    <row r="394" s="14" customFormat="1">
      <c r="A394" s="14"/>
      <c r="B394" s="268"/>
      <c r="C394" s="269"/>
      <c r="D394" s="259" t="s">
        <v>138</v>
      </c>
      <c r="E394" s="270" t="s">
        <v>1</v>
      </c>
      <c r="F394" s="271" t="s">
        <v>312</v>
      </c>
      <c r="G394" s="269"/>
      <c r="H394" s="272">
        <v>37</v>
      </c>
      <c r="I394" s="273"/>
      <c r="J394" s="269"/>
      <c r="K394" s="269"/>
      <c r="L394" s="274"/>
      <c r="M394" s="275"/>
      <c r="N394" s="276"/>
      <c r="O394" s="276"/>
      <c r="P394" s="276"/>
      <c r="Q394" s="276"/>
      <c r="R394" s="276"/>
      <c r="S394" s="276"/>
      <c r="T394" s="27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8" t="s">
        <v>138</v>
      </c>
      <c r="AU394" s="278" t="s">
        <v>87</v>
      </c>
      <c r="AV394" s="14" t="s">
        <v>87</v>
      </c>
      <c r="AW394" s="14" t="s">
        <v>34</v>
      </c>
      <c r="AX394" s="14" t="s">
        <v>78</v>
      </c>
      <c r="AY394" s="278" t="s">
        <v>129</v>
      </c>
    </row>
    <row r="395" s="15" customFormat="1">
      <c r="A395" s="15"/>
      <c r="B395" s="279"/>
      <c r="C395" s="280"/>
      <c r="D395" s="259" t="s">
        <v>138</v>
      </c>
      <c r="E395" s="281" t="s">
        <v>1</v>
      </c>
      <c r="F395" s="282" t="s">
        <v>141</v>
      </c>
      <c r="G395" s="280"/>
      <c r="H395" s="283">
        <v>37</v>
      </c>
      <c r="I395" s="284"/>
      <c r="J395" s="280"/>
      <c r="K395" s="280"/>
      <c r="L395" s="285"/>
      <c r="M395" s="286"/>
      <c r="N395" s="287"/>
      <c r="O395" s="287"/>
      <c r="P395" s="287"/>
      <c r="Q395" s="287"/>
      <c r="R395" s="287"/>
      <c r="S395" s="287"/>
      <c r="T395" s="288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89" t="s">
        <v>138</v>
      </c>
      <c r="AU395" s="289" t="s">
        <v>87</v>
      </c>
      <c r="AV395" s="15" t="s">
        <v>136</v>
      </c>
      <c r="AW395" s="15" t="s">
        <v>34</v>
      </c>
      <c r="AX395" s="15" t="s">
        <v>85</v>
      </c>
      <c r="AY395" s="289" t="s">
        <v>129</v>
      </c>
    </row>
    <row r="396" s="2" customFormat="1" ht="16.5" customHeight="1">
      <c r="A396" s="39"/>
      <c r="B396" s="40"/>
      <c r="C396" s="244" t="s">
        <v>460</v>
      </c>
      <c r="D396" s="244" t="s">
        <v>131</v>
      </c>
      <c r="E396" s="245" t="s">
        <v>778</v>
      </c>
      <c r="F396" s="246" t="s">
        <v>779</v>
      </c>
      <c r="G396" s="247" t="s">
        <v>134</v>
      </c>
      <c r="H396" s="248">
        <v>10</v>
      </c>
      <c r="I396" s="249"/>
      <c r="J396" s="250">
        <f>ROUND(I396*H396,2)</f>
        <v>0</v>
      </c>
      <c r="K396" s="246" t="s">
        <v>135</v>
      </c>
      <c r="L396" s="45"/>
      <c r="M396" s="251" t="s">
        <v>1</v>
      </c>
      <c r="N396" s="252" t="s">
        <v>43</v>
      </c>
      <c r="O396" s="92"/>
      <c r="P396" s="253">
        <f>O396*H396</f>
        <v>0</v>
      </c>
      <c r="Q396" s="253">
        <v>0</v>
      </c>
      <c r="R396" s="253">
        <f>Q396*H396</f>
        <v>0</v>
      </c>
      <c r="S396" s="253">
        <v>0</v>
      </c>
      <c r="T396" s="254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55" t="s">
        <v>136</v>
      </c>
      <c r="AT396" s="255" t="s">
        <v>131</v>
      </c>
      <c r="AU396" s="255" t="s">
        <v>87</v>
      </c>
      <c r="AY396" s="18" t="s">
        <v>129</v>
      </c>
      <c r="BE396" s="256">
        <f>IF(N396="základní",J396,0)</f>
        <v>0</v>
      </c>
      <c r="BF396" s="256">
        <f>IF(N396="snížená",J396,0)</f>
        <v>0</v>
      </c>
      <c r="BG396" s="256">
        <f>IF(N396="zákl. přenesená",J396,0)</f>
        <v>0</v>
      </c>
      <c r="BH396" s="256">
        <f>IF(N396="sníž. přenesená",J396,0)</f>
        <v>0</v>
      </c>
      <c r="BI396" s="256">
        <f>IF(N396="nulová",J396,0)</f>
        <v>0</v>
      </c>
      <c r="BJ396" s="18" t="s">
        <v>85</v>
      </c>
      <c r="BK396" s="256">
        <f>ROUND(I396*H396,2)</f>
        <v>0</v>
      </c>
      <c r="BL396" s="18" t="s">
        <v>136</v>
      </c>
      <c r="BM396" s="255" t="s">
        <v>784</v>
      </c>
    </row>
    <row r="397" s="13" customFormat="1">
      <c r="A397" s="13"/>
      <c r="B397" s="257"/>
      <c r="C397" s="258"/>
      <c r="D397" s="259" t="s">
        <v>138</v>
      </c>
      <c r="E397" s="260" t="s">
        <v>1</v>
      </c>
      <c r="F397" s="261" t="s">
        <v>785</v>
      </c>
      <c r="G397" s="258"/>
      <c r="H397" s="260" t="s">
        <v>1</v>
      </c>
      <c r="I397" s="262"/>
      <c r="J397" s="258"/>
      <c r="K397" s="258"/>
      <c r="L397" s="263"/>
      <c r="M397" s="264"/>
      <c r="N397" s="265"/>
      <c r="O397" s="265"/>
      <c r="P397" s="265"/>
      <c r="Q397" s="265"/>
      <c r="R397" s="265"/>
      <c r="S397" s="265"/>
      <c r="T397" s="26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67" t="s">
        <v>138</v>
      </c>
      <c r="AU397" s="267" t="s">
        <v>87</v>
      </c>
      <c r="AV397" s="13" t="s">
        <v>85</v>
      </c>
      <c r="AW397" s="13" t="s">
        <v>34</v>
      </c>
      <c r="AX397" s="13" t="s">
        <v>78</v>
      </c>
      <c r="AY397" s="267" t="s">
        <v>129</v>
      </c>
    </row>
    <row r="398" s="14" customFormat="1">
      <c r="A398" s="14"/>
      <c r="B398" s="268"/>
      <c r="C398" s="269"/>
      <c r="D398" s="259" t="s">
        <v>138</v>
      </c>
      <c r="E398" s="270" t="s">
        <v>1</v>
      </c>
      <c r="F398" s="271" t="s">
        <v>155</v>
      </c>
      <c r="G398" s="269"/>
      <c r="H398" s="272">
        <v>10</v>
      </c>
      <c r="I398" s="273"/>
      <c r="J398" s="269"/>
      <c r="K398" s="269"/>
      <c r="L398" s="274"/>
      <c r="M398" s="275"/>
      <c r="N398" s="276"/>
      <c r="O398" s="276"/>
      <c r="P398" s="276"/>
      <c r="Q398" s="276"/>
      <c r="R398" s="276"/>
      <c r="S398" s="276"/>
      <c r="T398" s="27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8" t="s">
        <v>138</v>
      </c>
      <c r="AU398" s="278" t="s">
        <v>87</v>
      </c>
      <c r="AV398" s="14" t="s">
        <v>87</v>
      </c>
      <c r="AW398" s="14" t="s">
        <v>34</v>
      </c>
      <c r="AX398" s="14" t="s">
        <v>78</v>
      </c>
      <c r="AY398" s="278" t="s">
        <v>129</v>
      </c>
    </row>
    <row r="399" s="15" customFormat="1">
      <c r="A399" s="15"/>
      <c r="B399" s="279"/>
      <c r="C399" s="280"/>
      <c r="D399" s="259" t="s">
        <v>138</v>
      </c>
      <c r="E399" s="281" t="s">
        <v>1</v>
      </c>
      <c r="F399" s="282" t="s">
        <v>141</v>
      </c>
      <c r="G399" s="280"/>
      <c r="H399" s="283">
        <v>10</v>
      </c>
      <c r="I399" s="284"/>
      <c r="J399" s="280"/>
      <c r="K399" s="280"/>
      <c r="L399" s="285"/>
      <c r="M399" s="286"/>
      <c r="N399" s="287"/>
      <c r="O399" s="287"/>
      <c r="P399" s="287"/>
      <c r="Q399" s="287"/>
      <c r="R399" s="287"/>
      <c r="S399" s="287"/>
      <c r="T399" s="28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89" t="s">
        <v>138</v>
      </c>
      <c r="AU399" s="289" t="s">
        <v>87</v>
      </c>
      <c r="AV399" s="15" t="s">
        <v>136</v>
      </c>
      <c r="AW399" s="15" t="s">
        <v>34</v>
      </c>
      <c r="AX399" s="15" t="s">
        <v>85</v>
      </c>
      <c r="AY399" s="289" t="s">
        <v>129</v>
      </c>
    </row>
    <row r="400" s="2" customFormat="1" ht="16.5" customHeight="1">
      <c r="A400" s="39"/>
      <c r="B400" s="40"/>
      <c r="C400" s="244" t="s">
        <v>465</v>
      </c>
      <c r="D400" s="244" t="s">
        <v>131</v>
      </c>
      <c r="E400" s="245" t="s">
        <v>778</v>
      </c>
      <c r="F400" s="246" t="s">
        <v>779</v>
      </c>
      <c r="G400" s="247" t="s">
        <v>134</v>
      </c>
      <c r="H400" s="248">
        <v>61</v>
      </c>
      <c r="I400" s="249"/>
      <c r="J400" s="250">
        <f>ROUND(I400*H400,2)</f>
        <v>0</v>
      </c>
      <c r="K400" s="246" t="s">
        <v>135</v>
      </c>
      <c r="L400" s="45"/>
      <c r="M400" s="251" t="s">
        <v>1</v>
      </c>
      <c r="N400" s="252" t="s">
        <v>43</v>
      </c>
      <c r="O400" s="92"/>
      <c r="P400" s="253">
        <f>O400*H400</f>
        <v>0</v>
      </c>
      <c r="Q400" s="253">
        <v>0</v>
      </c>
      <c r="R400" s="253">
        <f>Q400*H400</f>
        <v>0</v>
      </c>
      <c r="S400" s="253">
        <v>0</v>
      </c>
      <c r="T400" s="25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55" t="s">
        <v>136</v>
      </c>
      <c r="AT400" s="255" t="s">
        <v>131</v>
      </c>
      <c r="AU400" s="255" t="s">
        <v>87</v>
      </c>
      <c r="AY400" s="18" t="s">
        <v>129</v>
      </c>
      <c r="BE400" s="256">
        <f>IF(N400="základní",J400,0)</f>
        <v>0</v>
      </c>
      <c r="BF400" s="256">
        <f>IF(N400="snížená",J400,0)</f>
        <v>0</v>
      </c>
      <c r="BG400" s="256">
        <f>IF(N400="zákl. přenesená",J400,0)</f>
        <v>0</v>
      </c>
      <c r="BH400" s="256">
        <f>IF(N400="sníž. přenesená",J400,0)</f>
        <v>0</v>
      </c>
      <c r="BI400" s="256">
        <f>IF(N400="nulová",J400,0)</f>
        <v>0</v>
      </c>
      <c r="BJ400" s="18" t="s">
        <v>85</v>
      </c>
      <c r="BK400" s="256">
        <f>ROUND(I400*H400,2)</f>
        <v>0</v>
      </c>
      <c r="BL400" s="18" t="s">
        <v>136</v>
      </c>
      <c r="BM400" s="255" t="s">
        <v>786</v>
      </c>
    </row>
    <row r="401" s="13" customFormat="1">
      <c r="A401" s="13"/>
      <c r="B401" s="257"/>
      <c r="C401" s="258"/>
      <c r="D401" s="259" t="s">
        <v>138</v>
      </c>
      <c r="E401" s="260" t="s">
        <v>1</v>
      </c>
      <c r="F401" s="261" t="s">
        <v>787</v>
      </c>
      <c r="G401" s="258"/>
      <c r="H401" s="260" t="s">
        <v>1</v>
      </c>
      <c r="I401" s="262"/>
      <c r="J401" s="258"/>
      <c r="K401" s="258"/>
      <c r="L401" s="263"/>
      <c r="M401" s="264"/>
      <c r="N401" s="265"/>
      <c r="O401" s="265"/>
      <c r="P401" s="265"/>
      <c r="Q401" s="265"/>
      <c r="R401" s="265"/>
      <c r="S401" s="265"/>
      <c r="T401" s="26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7" t="s">
        <v>138</v>
      </c>
      <c r="AU401" s="267" t="s">
        <v>87</v>
      </c>
      <c r="AV401" s="13" t="s">
        <v>85</v>
      </c>
      <c r="AW401" s="13" t="s">
        <v>34</v>
      </c>
      <c r="AX401" s="13" t="s">
        <v>78</v>
      </c>
      <c r="AY401" s="267" t="s">
        <v>129</v>
      </c>
    </row>
    <row r="402" s="14" customFormat="1">
      <c r="A402" s="14"/>
      <c r="B402" s="268"/>
      <c r="C402" s="269"/>
      <c r="D402" s="259" t="s">
        <v>138</v>
      </c>
      <c r="E402" s="270" t="s">
        <v>1</v>
      </c>
      <c r="F402" s="271" t="s">
        <v>440</v>
      </c>
      <c r="G402" s="269"/>
      <c r="H402" s="272">
        <v>61</v>
      </c>
      <c r="I402" s="273"/>
      <c r="J402" s="269"/>
      <c r="K402" s="269"/>
      <c r="L402" s="274"/>
      <c r="M402" s="275"/>
      <c r="N402" s="276"/>
      <c r="O402" s="276"/>
      <c r="P402" s="276"/>
      <c r="Q402" s="276"/>
      <c r="R402" s="276"/>
      <c r="S402" s="276"/>
      <c r="T402" s="27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8" t="s">
        <v>138</v>
      </c>
      <c r="AU402" s="278" t="s">
        <v>87</v>
      </c>
      <c r="AV402" s="14" t="s">
        <v>87</v>
      </c>
      <c r="AW402" s="14" t="s">
        <v>34</v>
      </c>
      <c r="AX402" s="14" t="s">
        <v>78</v>
      </c>
      <c r="AY402" s="278" t="s">
        <v>129</v>
      </c>
    </row>
    <row r="403" s="15" customFormat="1">
      <c r="A403" s="15"/>
      <c r="B403" s="279"/>
      <c r="C403" s="280"/>
      <c r="D403" s="259" t="s">
        <v>138</v>
      </c>
      <c r="E403" s="281" t="s">
        <v>1</v>
      </c>
      <c r="F403" s="282" t="s">
        <v>141</v>
      </c>
      <c r="G403" s="280"/>
      <c r="H403" s="283">
        <v>61</v>
      </c>
      <c r="I403" s="284"/>
      <c r="J403" s="280"/>
      <c r="K403" s="280"/>
      <c r="L403" s="285"/>
      <c r="M403" s="286"/>
      <c r="N403" s="287"/>
      <c r="O403" s="287"/>
      <c r="P403" s="287"/>
      <c r="Q403" s="287"/>
      <c r="R403" s="287"/>
      <c r="S403" s="287"/>
      <c r="T403" s="288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89" t="s">
        <v>138</v>
      </c>
      <c r="AU403" s="289" t="s">
        <v>87</v>
      </c>
      <c r="AV403" s="15" t="s">
        <v>136</v>
      </c>
      <c r="AW403" s="15" t="s">
        <v>34</v>
      </c>
      <c r="AX403" s="15" t="s">
        <v>85</v>
      </c>
      <c r="AY403" s="289" t="s">
        <v>129</v>
      </c>
    </row>
    <row r="404" s="2" customFormat="1" ht="16.5" customHeight="1">
      <c r="A404" s="39"/>
      <c r="B404" s="40"/>
      <c r="C404" s="244" t="s">
        <v>471</v>
      </c>
      <c r="D404" s="244" t="s">
        <v>131</v>
      </c>
      <c r="E404" s="245" t="s">
        <v>778</v>
      </c>
      <c r="F404" s="246" t="s">
        <v>779</v>
      </c>
      <c r="G404" s="247" t="s">
        <v>134</v>
      </c>
      <c r="H404" s="248">
        <v>7</v>
      </c>
      <c r="I404" s="249"/>
      <c r="J404" s="250">
        <f>ROUND(I404*H404,2)</f>
        <v>0</v>
      </c>
      <c r="K404" s="246" t="s">
        <v>135</v>
      </c>
      <c r="L404" s="45"/>
      <c r="M404" s="251" t="s">
        <v>1</v>
      </c>
      <c r="N404" s="252" t="s">
        <v>43</v>
      </c>
      <c r="O404" s="92"/>
      <c r="P404" s="253">
        <f>O404*H404</f>
        <v>0</v>
      </c>
      <c r="Q404" s="253">
        <v>0</v>
      </c>
      <c r="R404" s="253">
        <f>Q404*H404</f>
        <v>0</v>
      </c>
      <c r="S404" s="253">
        <v>0</v>
      </c>
      <c r="T404" s="25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55" t="s">
        <v>136</v>
      </c>
      <c r="AT404" s="255" t="s">
        <v>131</v>
      </c>
      <c r="AU404" s="255" t="s">
        <v>87</v>
      </c>
      <c r="AY404" s="18" t="s">
        <v>129</v>
      </c>
      <c r="BE404" s="256">
        <f>IF(N404="základní",J404,0)</f>
        <v>0</v>
      </c>
      <c r="BF404" s="256">
        <f>IF(N404="snížená",J404,0)</f>
        <v>0</v>
      </c>
      <c r="BG404" s="256">
        <f>IF(N404="zákl. přenesená",J404,0)</f>
        <v>0</v>
      </c>
      <c r="BH404" s="256">
        <f>IF(N404="sníž. přenesená",J404,0)</f>
        <v>0</v>
      </c>
      <c r="BI404" s="256">
        <f>IF(N404="nulová",J404,0)</f>
        <v>0</v>
      </c>
      <c r="BJ404" s="18" t="s">
        <v>85</v>
      </c>
      <c r="BK404" s="256">
        <f>ROUND(I404*H404,2)</f>
        <v>0</v>
      </c>
      <c r="BL404" s="18" t="s">
        <v>136</v>
      </c>
      <c r="BM404" s="255" t="s">
        <v>788</v>
      </c>
    </row>
    <row r="405" s="13" customFormat="1">
      <c r="A405" s="13"/>
      <c r="B405" s="257"/>
      <c r="C405" s="258"/>
      <c r="D405" s="259" t="s">
        <v>138</v>
      </c>
      <c r="E405" s="260" t="s">
        <v>1</v>
      </c>
      <c r="F405" s="261" t="s">
        <v>789</v>
      </c>
      <c r="G405" s="258"/>
      <c r="H405" s="260" t="s">
        <v>1</v>
      </c>
      <c r="I405" s="262"/>
      <c r="J405" s="258"/>
      <c r="K405" s="258"/>
      <c r="L405" s="263"/>
      <c r="M405" s="264"/>
      <c r="N405" s="265"/>
      <c r="O405" s="265"/>
      <c r="P405" s="265"/>
      <c r="Q405" s="265"/>
      <c r="R405" s="265"/>
      <c r="S405" s="265"/>
      <c r="T405" s="26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7" t="s">
        <v>138</v>
      </c>
      <c r="AU405" s="267" t="s">
        <v>87</v>
      </c>
      <c r="AV405" s="13" t="s">
        <v>85</v>
      </c>
      <c r="AW405" s="13" t="s">
        <v>34</v>
      </c>
      <c r="AX405" s="13" t="s">
        <v>78</v>
      </c>
      <c r="AY405" s="267" t="s">
        <v>129</v>
      </c>
    </row>
    <row r="406" s="14" customFormat="1">
      <c r="A406" s="14"/>
      <c r="B406" s="268"/>
      <c r="C406" s="269"/>
      <c r="D406" s="259" t="s">
        <v>138</v>
      </c>
      <c r="E406" s="270" t="s">
        <v>1</v>
      </c>
      <c r="F406" s="271" t="s">
        <v>166</v>
      </c>
      <c r="G406" s="269"/>
      <c r="H406" s="272">
        <v>7</v>
      </c>
      <c r="I406" s="273"/>
      <c r="J406" s="269"/>
      <c r="K406" s="269"/>
      <c r="L406" s="274"/>
      <c r="M406" s="275"/>
      <c r="N406" s="276"/>
      <c r="O406" s="276"/>
      <c r="P406" s="276"/>
      <c r="Q406" s="276"/>
      <c r="R406" s="276"/>
      <c r="S406" s="276"/>
      <c r="T406" s="27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8" t="s">
        <v>138</v>
      </c>
      <c r="AU406" s="278" t="s">
        <v>87</v>
      </c>
      <c r="AV406" s="14" t="s">
        <v>87</v>
      </c>
      <c r="AW406" s="14" t="s">
        <v>34</v>
      </c>
      <c r="AX406" s="14" t="s">
        <v>78</v>
      </c>
      <c r="AY406" s="278" t="s">
        <v>129</v>
      </c>
    </row>
    <row r="407" s="15" customFormat="1">
      <c r="A407" s="15"/>
      <c r="B407" s="279"/>
      <c r="C407" s="280"/>
      <c r="D407" s="259" t="s">
        <v>138</v>
      </c>
      <c r="E407" s="281" t="s">
        <v>1</v>
      </c>
      <c r="F407" s="282" t="s">
        <v>141</v>
      </c>
      <c r="G407" s="280"/>
      <c r="H407" s="283">
        <v>7</v>
      </c>
      <c r="I407" s="284"/>
      <c r="J407" s="280"/>
      <c r="K407" s="280"/>
      <c r="L407" s="285"/>
      <c r="M407" s="286"/>
      <c r="N407" s="287"/>
      <c r="O407" s="287"/>
      <c r="P407" s="287"/>
      <c r="Q407" s="287"/>
      <c r="R407" s="287"/>
      <c r="S407" s="287"/>
      <c r="T407" s="288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9" t="s">
        <v>138</v>
      </c>
      <c r="AU407" s="289" t="s">
        <v>87</v>
      </c>
      <c r="AV407" s="15" t="s">
        <v>136</v>
      </c>
      <c r="AW407" s="15" t="s">
        <v>34</v>
      </c>
      <c r="AX407" s="15" t="s">
        <v>85</v>
      </c>
      <c r="AY407" s="289" t="s">
        <v>129</v>
      </c>
    </row>
    <row r="408" s="2" customFormat="1" ht="16.5" customHeight="1">
      <c r="A408" s="39"/>
      <c r="B408" s="40"/>
      <c r="C408" s="244" t="s">
        <v>476</v>
      </c>
      <c r="D408" s="244" t="s">
        <v>131</v>
      </c>
      <c r="E408" s="245" t="s">
        <v>778</v>
      </c>
      <c r="F408" s="246" t="s">
        <v>779</v>
      </c>
      <c r="G408" s="247" t="s">
        <v>134</v>
      </c>
      <c r="H408" s="248">
        <v>852</v>
      </c>
      <c r="I408" s="249"/>
      <c r="J408" s="250">
        <f>ROUND(I408*H408,2)</f>
        <v>0</v>
      </c>
      <c r="K408" s="246" t="s">
        <v>135</v>
      </c>
      <c r="L408" s="45"/>
      <c r="M408" s="251" t="s">
        <v>1</v>
      </c>
      <c r="N408" s="252" t="s">
        <v>43</v>
      </c>
      <c r="O408" s="92"/>
      <c r="P408" s="253">
        <f>O408*H408</f>
        <v>0</v>
      </c>
      <c r="Q408" s="253">
        <v>0</v>
      </c>
      <c r="R408" s="253">
        <f>Q408*H408</f>
        <v>0</v>
      </c>
      <c r="S408" s="253">
        <v>0</v>
      </c>
      <c r="T408" s="254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55" t="s">
        <v>136</v>
      </c>
      <c r="AT408" s="255" t="s">
        <v>131</v>
      </c>
      <c r="AU408" s="255" t="s">
        <v>87</v>
      </c>
      <c r="AY408" s="18" t="s">
        <v>129</v>
      </c>
      <c r="BE408" s="256">
        <f>IF(N408="základní",J408,0)</f>
        <v>0</v>
      </c>
      <c r="BF408" s="256">
        <f>IF(N408="snížená",J408,0)</f>
        <v>0</v>
      </c>
      <c r="BG408" s="256">
        <f>IF(N408="zákl. přenesená",J408,0)</f>
        <v>0</v>
      </c>
      <c r="BH408" s="256">
        <f>IF(N408="sníž. přenesená",J408,0)</f>
        <v>0</v>
      </c>
      <c r="BI408" s="256">
        <f>IF(N408="nulová",J408,0)</f>
        <v>0</v>
      </c>
      <c r="BJ408" s="18" t="s">
        <v>85</v>
      </c>
      <c r="BK408" s="256">
        <f>ROUND(I408*H408,2)</f>
        <v>0</v>
      </c>
      <c r="BL408" s="18" t="s">
        <v>136</v>
      </c>
      <c r="BM408" s="255" t="s">
        <v>790</v>
      </c>
    </row>
    <row r="409" s="13" customFormat="1">
      <c r="A409" s="13"/>
      <c r="B409" s="257"/>
      <c r="C409" s="258"/>
      <c r="D409" s="259" t="s">
        <v>138</v>
      </c>
      <c r="E409" s="260" t="s">
        <v>1</v>
      </c>
      <c r="F409" s="261" t="s">
        <v>791</v>
      </c>
      <c r="G409" s="258"/>
      <c r="H409" s="260" t="s">
        <v>1</v>
      </c>
      <c r="I409" s="262"/>
      <c r="J409" s="258"/>
      <c r="K409" s="258"/>
      <c r="L409" s="263"/>
      <c r="M409" s="264"/>
      <c r="N409" s="265"/>
      <c r="O409" s="265"/>
      <c r="P409" s="265"/>
      <c r="Q409" s="265"/>
      <c r="R409" s="265"/>
      <c r="S409" s="265"/>
      <c r="T409" s="26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7" t="s">
        <v>138</v>
      </c>
      <c r="AU409" s="267" t="s">
        <v>87</v>
      </c>
      <c r="AV409" s="13" t="s">
        <v>85</v>
      </c>
      <c r="AW409" s="13" t="s">
        <v>34</v>
      </c>
      <c r="AX409" s="13" t="s">
        <v>78</v>
      </c>
      <c r="AY409" s="267" t="s">
        <v>129</v>
      </c>
    </row>
    <row r="410" s="14" customFormat="1">
      <c r="A410" s="14"/>
      <c r="B410" s="268"/>
      <c r="C410" s="269"/>
      <c r="D410" s="259" t="s">
        <v>138</v>
      </c>
      <c r="E410" s="270" t="s">
        <v>1</v>
      </c>
      <c r="F410" s="271" t="s">
        <v>792</v>
      </c>
      <c r="G410" s="269"/>
      <c r="H410" s="272">
        <v>852</v>
      </c>
      <c r="I410" s="273"/>
      <c r="J410" s="269"/>
      <c r="K410" s="269"/>
      <c r="L410" s="274"/>
      <c r="M410" s="275"/>
      <c r="N410" s="276"/>
      <c r="O410" s="276"/>
      <c r="P410" s="276"/>
      <c r="Q410" s="276"/>
      <c r="R410" s="276"/>
      <c r="S410" s="276"/>
      <c r="T410" s="27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78" t="s">
        <v>138</v>
      </c>
      <c r="AU410" s="278" t="s">
        <v>87</v>
      </c>
      <c r="AV410" s="14" t="s">
        <v>87</v>
      </c>
      <c r="AW410" s="14" t="s">
        <v>34</v>
      </c>
      <c r="AX410" s="14" t="s">
        <v>78</v>
      </c>
      <c r="AY410" s="278" t="s">
        <v>129</v>
      </c>
    </row>
    <row r="411" s="15" customFormat="1">
      <c r="A411" s="15"/>
      <c r="B411" s="279"/>
      <c r="C411" s="280"/>
      <c r="D411" s="259" t="s">
        <v>138</v>
      </c>
      <c r="E411" s="281" t="s">
        <v>1</v>
      </c>
      <c r="F411" s="282" t="s">
        <v>141</v>
      </c>
      <c r="G411" s="280"/>
      <c r="H411" s="283">
        <v>852</v>
      </c>
      <c r="I411" s="284"/>
      <c r="J411" s="280"/>
      <c r="K411" s="280"/>
      <c r="L411" s="285"/>
      <c r="M411" s="286"/>
      <c r="N411" s="287"/>
      <c r="O411" s="287"/>
      <c r="P411" s="287"/>
      <c r="Q411" s="287"/>
      <c r="R411" s="287"/>
      <c r="S411" s="287"/>
      <c r="T411" s="28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9" t="s">
        <v>138</v>
      </c>
      <c r="AU411" s="289" t="s">
        <v>87</v>
      </c>
      <c r="AV411" s="15" t="s">
        <v>136</v>
      </c>
      <c r="AW411" s="15" t="s">
        <v>34</v>
      </c>
      <c r="AX411" s="15" t="s">
        <v>85</v>
      </c>
      <c r="AY411" s="289" t="s">
        <v>129</v>
      </c>
    </row>
    <row r="412" s="2" customFormat="1" ht="16.5" customHeight="1">
      <c r="A412" s="39"/>
      <c r="B412" s="40"/>
      <c r="C412" s="244" t="s">
        <v>481</v>
      </c>
      <c r="D412" s="244" t="s">
        <v>131</v>
      </c>
      <c r="E412" s="245" t="s">
        <v>793</v>
      </c>
      <c r="F412" s="246" t="s">
        <v>794</v>
      </c>
      <c r="G412" s="247" t="s">
        <v>134</v>
      </c>
      <c r="H412" s="248">
        <v>150</v>
      </c>
      <c r="I412" s="249"/>
      <c r="J412" s="250">
        <f>ROUND(I412*H412,2)</f>
        <v>0</v>
      </c>
      <c r="K412" s="246" t="s">
        <v>135</v>
      </c>
      <c r="L412" s="45"/>
      <c r="M412" s="251" t="s">
        <v>1</v>
      </c>
      <c r="N412" s="252" t="s">
        <v>43</v>
      </c>
      <c r="O412" s="92"/>
      <c r="P412" s="253">
        <f>O412*H412</f>
        <v>0</v>
      </c>
      <c r="Q412" s="253">
        <v>0</v>
      </c>
      <c r="R412" s="253">
        <f>Q412*H412</f>
        <v>0</v>
      </c>
      <c r="S412" s="253">
        <v>0</v>
      </c>
      <c r="T412" s="254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55" t="s">
        <v>136</v>
      </c>
      <c r="AT412" s="255" t="s">
        <v>131</v>
      </c>
      <c r="AU412" s="255" t="s">
        <v>87</v>
      </c>
      <c r="AY412" s="18" t="s">
        <v>129</v>
      </c>
      <c r="BE412" s="256">
        <f>IF(N412="základní",J412,0)</f>
        <v>0</v>
      </c>
      <c r="BF412" s="256">
        <f>IF(N412="snížená",J412,0)</f>
        <v>0</v>
      </c>
      <c r="BG412" s="256">
        <f>IF(N412="zákl. přenesená",J412,0)</f>
        <v>0</v>
      </c>
      <c r="BH412" s="256">
        <f>IF(N412="sníž. přenesená",J412,0)</f>
        <v>0</v>
      </c>
      <c r="BI412" s="256">
        <f>IF(N412="nulová",J412,0)</f>
        <v>0</v>
      </c>
      <c r="BJ412" s="18" t="s">
        <v>85</v>
      </c>
      <c r="BK412" s="256">
        <f>ROUND(I412*H412,2)</f>
        <v>0</v>
      </c>
      <c r="BL412" s="18" t="s">
        <v>136</v>
      </c>
      <c r="BM412" s="255" t="s">
        <v>795</v>
      </c>
    </row>
    <row r="413" s="13" customFormat="1">
      <c r="A413" s="13"/>
      <c r="B413" s="257"/>
      <c r="C413" s="258"/>
      <c r="D413" s="259" t="s">
        <v>138</v>
      </c>
      <c r="E413" s="260" t="s">
        <v>1</v>
      </c>
      <c r="F413" s="261" t="s">
        <v>796</v>
      </c>
      <c r="G413" s="258"/>
      <c r="H413" s="260" t="s">
        <v>1</v>
      </c>
      <c r="I413" s="262"/>
      <c r="J413" s="258"/>
      <c r="K413" s="258"/>
      <c r="L413" s="263"/>
      <c r="M413" s="264"/>
      <c r="N413" s="265"/>
      <c r="O413" s="265"/>
      <c r="P413" s="265"/>
      <c r="Q413" s="265"/>
      <c r="R413" s="265"/>
      <c r="S413" s="265"/>
      <c r="T413" s="26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7" t="s">
        <v>138</v>
      </c>
      <c r="AU413" s="267" t="s">
        <v>87</v>
      </c>
      <c r="AV413" s="13" t="s">
        <v>85</v>
      </c>
      <c r="AW413" s="13" t="s">
        <v>34</v>
      </c>
      <c r="AX413" s="13" t="s">
        <v>78</v>
      </c>
      <c r="AY413" s="267" t="s">
        <v>129</v>
      </c>
    </row>
    <row r="414" s="14" customFormat="1">
      <c r="A414" s="14"/>
      <c r="B414" s="268"/>
      <c r="C414" s="269"/>
      <c r="D414" s="259" t="s">
        <v>138</v>
      </c>
      <c r="E414" s="270" t="s">
        <v>1</v>
      </c>
      <c r="F414" s="271" t="s">
        <v>797</v>
      </c>
      <c r="G414" s="269"/>
      <c r="H414" s="272">
        <v>150</v>
      </c>
      <c r="I414" s="273"/>
      <c r="J414" s="269"/>
      <c r="K414" s="269"/>
      <c r="L414" s="274"/>
      <c r="M414" s="275"/>
      <c r="N414" s="276"/>
      <c r="O414" s="276"/>
      <c r="P414" s="276"/>
      <c r="Q414" s="276"/>
      <c r="R414" s="276"/>
      <c r="S414" s="276"/>
      <c r="T414" s="27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8" t="s">
        <v>138</v>
      </c>
      <c r="AU414" s="278" t="s">
        <v>87</v>
      </c>
      <c r="AV414" s="14" t="s">
        <v>87</v>
      </c>
      <c r="AW414" s="14" t="s">
        <v>34</v>
      </c>
      <c r="AX414" s="14" t="s">
        <v>78</v>
      </c>
      <c r="AY414" s="278" t="s">
        <v>129</v>
      </c>
    </row>
    <row r="415" s="15" customFormat="1">
      <c r="A415" s="15"/>
      <c r="B415" s="279"/>
      <c r="C415" s="280"/>
      <c r="D415" s="259" t="s">
        <v>138</v>
      </c>
      <c r="E415" s="281" t="s">
        <v>1</v>
      </c>
      <c r="F415" s="282" t="s">
        <v>141</v>
      </c>
      <c r="G415" s="280"/>
      <c r="H415" s="283">
        <v>150</v>
      </c>
      <c r="I415" s="284"/>
      <c r="J415" s="280"/>
      <c r="K415" s="280"/>
      <c r="L415" s="285"/>
      <c r="M415" s="286"/>
      <c r="N415" s="287"/>
      <c r="O415" s="287"/>
      <c r="P415" s="287"/>
      <c r="Q415" s="287"/>
      <c r="R415" s="287"/>
      <c r="S415" s="287"/>
      <c r="T415" s="288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89" t="s">
        <v>138</v>
      </c>
      <c r="AU415" s="289" t="s">
        <v>87</v>
      </c>
      <c r="AV415" s="15" t="s">
        <v>136</v>
      </c>
      <c r="AW415" s="15" t="s">
        <v>34</v>
      </c>
      <c r="AX415" s="15" t="s">
        <v>85</v>
      </c>
      <c r="AY415" s="289" t="s">
        <v>129</v>
      </c>
    </row>
    <row r="416" s="2" customFormat="1" ht="16.5" customHeight="1">
      <c r="A416" s="39"/>
      <c r="B416" s="40"/>
      <c r="C416" s="244" t="s">
        <v>486</v>
      </c>
      <c r="D416" s="244" t="s">
        <v>131</v>
      </c>
      <c r="E416" s="245" t="s">
        <v>778</v>
      </c>
      <c r="F416" s="246" t="s">
        <v>779</v>
      </c>
      <c r="G416" s="247" t="s">
        <v>134</v>
      </c>
      <c r="H416" s="248">
        <v>584</v>
      </c>
      <c r="I416" s="249"/>
      <c r="J416" s="250">
        <f>ROUND(I416*H416,2)</f>
        <v>0</v>
      </c>
      <c r="K416" s="246" t="s">
        <v>135</v>
      </c>
      <c r="L416" s="45"/>
      <c r="M416" s="251" t="s">
        <v>1</v>
      </c>
      <c r="N416" s="252" t="s">
        <v>43</v>
      </c>
      <c r="O416" s="92"/>
      <c r="P416" s="253">
        <f>O416*H416</f>
        <v>0</v>
      </c>
      <c r="Q416" s="253">
        <v>0</v>
      </c>
      <c r="R416" s="253">
        <f>Q416*H416</f>
        <v>0</v>
      </c>
      <c r="S416" s="253">
        <v>0</v>
      </c>
      <c r="T416" s="25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55" t="s">
        <v>136</v>
      </c>
      <c r="AT416" s="255" t="s">
        <v>131</v>
      </c>
      <c r="AU416" s="255" t="s">
        <v>87</v>
      </c>
      <c r="AY416" s="18" t="s">
        <v>129</v>
      </c>
      <c r="BE416" s="256">
        <f>IF(N416="základní",J416,0)</f>
        <v>0</v>
      </c>
      <c r="BF416" s="256">
        <f>IF(N416="snížená",J416,0)</f>
        <v>0</v>
      </c>
      <c r="BG416" s="256">
        <f>IF(N416="zákl. přenesená",J416,0)</f>
        <v>0</v>
      </c>
      <c r="BH416" s="256">
        <f>IF(N416="sníž. přenesená",J416,0)</f>
        <v>0</v>
      </c>
      <c r="BI416" s="256">
        <f>IF(N416="nulová",J416,0)</f>
        <v>0</v>
      </c>
      <c r="BJ416" s="18" t="s">
        <v>85</v>
      </c>
      <c r="BK416" s="256">
        <f>ROUND(I416*H416,2)</f>
        <v>0</v>
      </c>
      <c r="BL416" s="18" t="s">
        <v>136</v>
      </c>
      <c r="BM416" s="255" t="s">
        <v>798</v>
      </c>
    </row>
    <row r="417" s="13" customFormat="1">
      <c r="A417" s="13"/>
      <c r="B417" s="257"/>
      <c r="C417" s="258"/>
      <c r="D417" s="259" t="s">
        <v>138</v>
      </c>
      <c r="E417" s="260" t="s">
        <v>1</v>
      </c>
      <c r="F417" s="261" t="s">
        <v>799</v>
      </c>
      <c r="G417" s="258"/>
      <c r="H417" s="260" t="s">
        <v>1</v>
      </c>
      <c r="I417" s="262"/>
      <c r="J417" s="258"/>
      <c r="K417" s="258"/>
      <c r="L417" s="263"/>
      <c r="M417" s="264"/>
      <c r="N417" s="265"/>
      <c r="O417" s="265"/>
      <c r="P417" s="265"/>
      <c r="Q417" s="265"/>
      <c r="R417" s="265"/>
      <c r="S417" s="265"/>
      <c r="T417" s="26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7" t="s">
        <v>138</v>
      </c>
      <c r="AU417" s="267" t="s">
        <v>87</v>
      </c>
      <c r="AV417" s="13" t="s">
        <v>85</v>
      </c>
      <c r="AW417" s="13" t="s">
        <v>34</v>
      </c>
      <c r="AX417" s="13" t="s">
        <v>78</v>
      </c>
      <c r="AY417" s="267" t="s">
        <v>129</v>
      </c>
    </row>
    <row r="418" s="14" customFormat="1">
      <c r="A418" s="14"/>
      <c r="B418" s="268"/>
      <c r="C418" s="269"/>
      <c r="D418" s="259" t="s">
        <v>138</v>
      </c>
      <c r="E418" s="270" t="s">
        <v>1</v>
      </c>
      <c r="F418" s="271" t="s">
        <v>800</v>
      </c>
      <c r="G418" s="269"/>
      <c r="H418" s="272">
        <v>584</v>
      </c>
      <c r="I418" s="273"/>
      <c r="J418" s="269"/>
      <c r="K418" s="269"/>
      <c r="L418" s="274"/>
      <c r="M418" s="275"/>
      <c r="N418" s="276"/>
      <c r="O418" s="276"/>
      <c r="P418" s="276"/>
      <c r="Q418" s="276"/>
      <c r="R418" s="276"/>
      <c r="S418" s="276"/>
      <c r="T418" s="27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8" t="s">
        <v>138</v>
      </c>
      <c r="AU418" s="278" t="s">
        <v>87</v>
      </c>
      <c r="AV418" s="14" t="s">
        <v>87</v>
      </c>
      <c r="AW418" s="14" t="s">
        <v>34</v>
      </c>
      <c r="AX418" s="14" t="s">
        <v>78</v>
      </c>
      <c r="AY418" s="278" t="s">
        <v>129</v>
      </c>
    </row>
    <row r="419" s="15" customFormat="1">
      <c r="A419" s="15"/>
      <c r="B419" s="279"/>
      <c r="C419" s="280"/>
      <c r="D419" s="259" t="s">
        <v>138</v>
      </c>
      <c r="E419" s="281" t="s">
        <v>1</v>
      </c>
      <c r="F419" s="282" t="s">
        <v>141</v>
      </c>
      <c r="G419" s="280"/>
      <c r="H419" s="283">
        <v>584</v>
      </c>
      <c r="I419" s="284"/>
      <c r="J419" s="280"/>
      <c r="K419" s="280"/>
      <c r="L419" s="285"/>
      <c r="M419" s="286"/>
      <c r="N419" s="287"/>
      <c r="O419" s="287"/>
      <c r="P419" s="287"/>
      <c r="Q419" s="287"/>
      <c r="R419" s="287"/>
      <c r="S419" s="287"/>
      <c r="T419" s="288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9" t="s">
        <v>138</v>
      </c>
      <c r="AU419" s="289" t="s">
        <v>87</v>
      </c>
      <c r="AV419" s="15" t="s">
        <v>136</v>
      </c>
      <c r="AW419" s="15" t="s">
        <v>34</v>
      </c>
      <c r="AX419" s="15" t="s">
        <v>85</v>
      </c>
      <c r="AY419" s="289" t="s">
        <v>129</v>
      </c>
    </row>
    <row r="420" s="2" customFormat="1" ht="16.5" customHeight="1">
      <c r="A420" s="39"/>
      <c r="B420" s="40"/>
      <c r="C420" s="244" t="s">
        <v>493</v>
      </c>
      <c r="D420" s="244" t="s">
        <v>131</v>
      </c>
      <c r="E420" s="245" t="s">
        <v>793</v>
      </c>
      <c r="F420" s="246" t="s">
        <v>794</v>
      </c>
      <c r="G420" s="247" t="s">
        <v>134</v>
      </c>
      <c r="H420" s="248">
        <v>852</v>
      </c>
      <c r="I420" s="249"/>
      <c r="J420" s="250">
        <f>ROUND(I420*H420,2)</f>
        <v>0</v>
      </c>
      <c r="K420" s="246" t="s">
        <v>135</v>
      </c>
      <c r="L420" s="45"/>
      <c r="M420" s="251" t="s">
        <v>1</v>
      </c>
      <c r="N420" s="252" t="s">
        <v>43</v>
      </c>
      <c r="O420" s="92"/>
      <c r="P420" s="253">
        <f>O420*H420</f>
        <v>0</v>
      </c>
      <c r="Q420" s="253">
        <v>0</v>
      </c>
      <c r="R420" s="253">
        <f>Q420*H420</f>
        <v>0</v>
      </c>
      <c r="S420" s="253">
        <v>0</v>
      </c>
      <c r="T420" s="254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55" t="s">
        <v>136</v>
      </c>
      <c r="AT420" s="255" t="s">
        <v>131</v>
      </c>
      <c r="AU420" s="255" t="s">
        <v>87</v>
      </c>
      <c r="AY420" s="18" t="s">
        <v>129</v>
      </c>
      <c r="BE420" s="256">
        <f>IF(N420="základní",J420,0)</f>
        <v>0</v>
      </c>
      <c r="BF420" s="256">
        <f>IF(N420="snížená",J420,0)</f>
        <v>0</v>
      </c>
      <c r="BG420" s="256">
        <f>IF(N420="zákl. přenesená",J420,0)</f>
        <v>0</v>
      </c>
      <c r="BH420" s="256">
        <f>IF(N420="sníž. přenesená",J420,0)</f>
        <v>0</v>
      </c>
      <c r="BI420" s="256">
        <f>IF(N420="nulová",J420,0)</f>
        <v>0</v>
      </c>
      <c r="BJ420" s="18" t="s">
        <v>85</v>
      </c>
      <c r="BK420" s="256">
        <f>ROUND(I420*H420,2)</f>
        <v>0</v>
      </c>
      <c r="BL420" s="18" t="s">
        <v>136</v>
      </c>
      <c r="BM420" s="255" t="s">
        <v>801</v>
      </c>
    </row>
    <row r="421" s="13" customFormat="1">
      <c r="A421" s="13"/>
      <c r="B421" s="257"/>
      <c r="C421" s="258"/>
      <c r="D421" s="259" t="s">
        <v>138</v>
      </c>
      <c r="E421" s="260" t="s">
        <v>1</v>
      </c>
      <c r="F421" s="261" t="s">
        <v>802</v>
      </c>
      <c r="G421" s="258"/>
      <c r="H421" s="260" t="s">
        <v>1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7" t="s">
        <v>138</v>
      </c>
      <c r="AU421" s="267" t="s">
        <v>87</v>
      </c>
      <c r="AV421" s="13" t="s">
        <v>85</v>
      </c>
      <c r="AW421" s="13" t="s">
        <v>34</v>
      </c>
      <c r="AX421" s="13" t="s">
        <v>78</v>
      </c>
      <c r="AY421" s="267" t="s">
        <v>129</v>
      </c>
    </row>
    <row r="422" s="14" customFormat="1">
      <c r="A422" s="14"/>
      <c r="B422" s="268"/>
      <c r="C422" s="269"/>
      <c r="D422" s="259" t="s">
        <v>138</v>
      </c>
      <c r="E422" s="270" t="s">
        <v>1</v>
      </c>
      <c r="F422" s="271" t="s">
        <v>792</v>
      </c>
      <c r="G422" s="269"/>
      <c r="H422" s="272">
        <v>852</v>
      </c>
      <c r="I422" s="273"/>
      <c r="J422" s="269"/>
      <c r="K422" s="269"/>
      <c r="L422" s="274"/>
      <c r="M422" s="275"/>
      <c r="N422" s="276"/>
      <c r="O422" s="276"/>
      <c r="P422" s="276"/>
      <c r="Q422" s="276"/>
      <c r="R422" s="276"/>
      <c r="S422" s="276"/>
      <c r="T422" s="27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8" t="s">
        <v>138</v>
      </c>
      <c r="AU422" s="278" t="s">
        <v>87</v>
      </c>
      <c r="AV422" s="14" t="s">
        <v>87</v>
      </c>
      <c r="AW422" s="14" t="s">
        <v>34</v>
      </c>
      <c r="AX422" s="14" t="s">
        <v>78</v>
      </c>
      <c r="AY422" s="278" t="s">
        <v>129</v>
      </c>
    </row>
    <row r="423" s="15" customFormat="1">
      <c r="A423" s="15"/>
      <c r="B423" s="279"/>
      <c r="C423" s="280"/>
      <c r="D423" s="259" t="s">
        <v>138</v>
      </c>
      <c r="E423" s="281" t="s">
        <v>1</v>
      </c>
      <c r="F423" s="282" t="s">
        <v>141</v>
      </c>
      <c r="G423" s="280"/>
      <c r="H423" s="283">
        <v>852</v>
      </c>
      <c r="I423" s="284"/>
      <c r="J423" s="280"/>
      <c r="K423" s="280"/>
      <c r="L423" s="285"/>
      <c r="M423" s="286"/>
      <c r="N423" s="287"/>
      <c r="O423" s="287"/>
      <c r="P423" s="287"/>
      <c r="Q423" s="287"/>
      <c r="R423" s="287"/>
      <c r="S423" s="287"/>
      <c r="T423" s="28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89" t="s">
        <v>138</v>
      </c>
      <c r="AU423" s="289" t="s">
        <v>87</v>
      </c>
      <c r="AV423" s="15" t="s">
        <v>136</v>
      </c>
      <c r="AW423" s="15" t="s">
        <v>34</v>
      </c>
      <c r="AX423" s="15" t="s">
        <v>85</v>
      </c>
      <c r="AY423" s="289" t="s">
        <v>129</v>
      </c>
    </row>
    <row r="424" s="2" customFormat="1" ht="16.5" customHeight="1">
      <c r="A424" s="39"/>
      <c r="B424" s="40"/>
      <c r="C424" s="244" t="s">
        <v>499</v>
      </c>
      <c r="D424" s="244" t="s">
        <v>131</v>
      </c>
      <c r="E424" s="245" t="s">
        <v>803</v>
      </c>
      <c r="F424" s="246" t="s">
        <v>804</v>
      </c>
      <c r="G424" s="247" t="s">
        <v>134</v>
      </c>
      <c r="H424" s="248">
        <v>215</v>
      </c>
      <c r="I424" s="249"/>
      <c r="J424" s="250">
        <f>ROUND(I424*H424,2)</f>
        <v>0</v>
      </c>
      <c r="K424" s="246" t="s">
        <v>135</v>
      </c>
      <c r="L424" s="45"/>
      <c r="M424" s="251" t="s">
        <v>1</v>
      </c>
      <c r="N424" s="252" t="s">
        <v>43</v>
      </c>
      <c r="O424" s="92"/>
      <c r="P424" s="253">
        <f>O424*H424</f>
        <v>0</v>
      </c>
      <c r="Q424" s="253">
        <v>0</v>
      </c>
      <c r="R424" s="253">
        <f>Q424*H424</f>
        <v>0</v>
      </c>
      <c r="S424" s="253">
        <v>0</v>
      </c>
      <c r="T424" s="25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55" t="s">
        <v>136</v>
      </c>
      <c r="AT424" s="255" t="s">
        <v>131</v>
      </c>
      <c r="AU424" s="255" t="s">
        <v>87</v>
      </c>
      <c r="AY424" s="18" t="s">
        <v>129</v>
      </c>
      <c r="BE424" s="256">
        <f>IF(N424="základní",J424,0)</f>
        <v>0</v>
      </c>
      <c r="BF424" s="256">
        <f>IF(N424="snížená",J424,0)</f>
        <v>0</v>
      </c>
      <c r="BG424" s="256">
        <f>IF(N424="zákl. přenesená",J424,0)</f>
        <v>0</v>
      </c>
      <c r="BH424" s="256">
        <f>IF(N424="sníž. přenesená",J424,0)</f>
        <v>0</v>
      </c>
      <c r="BI424" s="256">
        <f>IF(N424="nulová",J424,0)</f>
        <v>0</v>
      </c>
      <c r="BJ424" s="18" t="s">
        <v>85</v>
      </c>
      <c r="BK424" s="256">
        <f>ROUND(I424*H424,2)</f>
        <v>0</v>
      </c>
      <c r="BL424" s="18" t="s">
        <v>136</v>
      </c>
      <c r="BM424" s="255" t="s">
        <v>805</v>
      </c>
    </row>
    <row r="425" s="13" customFormat="1">
      <c r="A425" s="13"/>
      <c r="B425" s="257"/>
      <c r="C425" s="258"/>
      <c r="D425" s="259" t="s">
        <v>138</v>
      </c>
      <c r="E425" s="260" t="s">
        <v>1</v>
      </c>
      <c r="F425" s="261" t="s">
        <v>806</v>
      </c>
      <c r="G425" s="258"/>
      <c r="H425" s="260" t="s">
        <v>1</v>
      </c>
      <c r="I425" s="262"/>
      <c r="J425" s="258"/>
      <c r="K425" s="258"/>
      <c r="L425" s="263"/>
      <c r="M425" s="264"/>
      <c r="N425" s="265"/>
      <c r="O425" s="265"/>
      <c r="P425" s="265"/>
      <c r="Q425" s="265"/>
      <c r="R425" s="265"/>
      <c r="S425" s="265"/>
      <c r="T425" s="26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7" t="s">
        <v>138</v>
      </c>
      <c r="AU425" s="267" t="s">
        <v>87</v>
      </c>
      <c r="AV425" s="13" t="s">
        <v>85</v>
      </c>
      <c r="AW425" s="13" t="s">
        <v>34</v>
      </c>
      <c r="AX425" s="13" t="s">
        <v>78</v>
      </c>
      <c r="AY425" s="267" t="s">
        <v>129</v>
      </c>
    </row>
    <row r="426" s="14" customFormat="1">
      <c r="A426" s="14"/>
      <c r="B426" s="268"/>
      <c r="C426" s="269"/>
      <c r="D426" s="259" t="s">
        <v>138</v>
      </c>
      <c r="E426" s="270" t="s">
        <v>1</v>
      </c>
      <c r="F426" s="271" t="s">
        <v>807</v>
      </c>
      <c r="G426" s="269"/>
      <c r="H426" s="272">
        <v>215</v>
      </c>
      <c r="I426" s="273"/>
      <c r="J426" s="269"/>
      <c r="K426" s="269"/>
      <c r="L426" s="274"/>
      <c r="M426" s="275"/>
      <c r="N426" s="276"/>
      <c r="O426" s="276"/>
      <c r="P426" s="276"/>
      <c r="Q426" s="276"/>
      <c r="R426" s="276"/>
      <c r="S426" s="276"/>
      <c r="T426" s="27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8" t="s">
        <v>138</v>
      </c>
      <c r="AU426" s="278" t="s">
        <v>87</v>
      </c>
      <c r="AV426" s="14" t="s">
        <v>87</v>
      </c>
      <c r="AW426" s="14" t="s">
        <v>34</v>
      </c>
      <c r="AX426" s="14" t="s">
        <v>78</v>
      </c>
      <c r="AY426" s="278" t="s">
        <v>129</v>
      </c>
    </row>
    <row r="427" s="15" customFormat="1">
      <c r="A427" s="15"/>
      <c r="B427" s="279"/>
      <c r="C427" s="280"/>
      <c r="D427" s="259" t="s">
        <v>138</v>
      </c>
      <c r="E427" s="281" t="s">
        <v>1</v>
      </c>
      <c r="F427" s="282" t="s">
        <v>141</v>
      </c>
      <c r="G427" s="280"/>
      <c r="H427" s="283">
        <v>215</v>
      </c>
      <c r="I427" s="284"/>
      <c r="J427" s="280"/>
      <c r="K427" s="280"/>
      <c r="L427" s="285"/>
      <c r="M427" s="286"/>
      <c r="N427" s="287"/>
      <c r="O427" s="287"/>
      <c r="P427" s="287"/>
      <c r="Q427" s="287"/>
      <c r="R427" s="287"/>
      <c r="S427" s="287"/>
      <c r="T427" s="288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89" t="s">
        <v>138</v>
      </c>
      <c r="AU427" s="289" t="s">
        <v>87</v>
      </c>
      <c r="AV427" s="15" t="s">
        <v>136</v>
      </c>
      <c r="AW427" s="15" t="s">
        <v>34</v>
      </c>
      <c r="AX427" s="15" t="s">
        <v>85</v>
      </c>
      <c r="AY427" s="289" t="s">
        <v>129</v>
      </c>
    </row>
    <row r="428" s="2" customFormat="1" ht="16.5" customHeight="1">
      <c r="A428" s="39"/>
      <c r="B428" s="40"/>
      <c r="C428" s="244" t="s">
        <v>503</v>
      </c>
      <c r="D428" s="244" t="s">
        <v>131</v>
      </c>
      <c r="E428" s="245" t="s">
        <v>808</v>
      </c>
      <c r="F428" s="246" t="s">
        <v>809</v>
      </c>
      <c r="G428" s="247" t="s">
        <v>134</v>
      </c>
      <c r="H428" s="248">
        <v>248</v>
      </c>
      <c r="I428" s="249"/>
      <c r="J428" s="250">
        <f>ROUND(I428*H428,2)</f>
        <v>0</v>
      </c>
      <c r="K428" s="246" t="s">
        <v>135</v>
      </c>
      <c r="L428" s="45"/>
      <c r="M428" s="251" t="s">
        <v>1</v>
      </c>
      <c r="N428" s="252" t="s">
        <v>43</v>
      </c>
      <c r="O428" s="92"/>
      <c r="P428" s="253">
        <f>O428*H428</f>
        <v>0</v>
      </c>
      <c r="Q428" s="253">
        <v>0</v>
      </c>
      <c r="R428" s="253">
        <f>Q428*H428</f>
        <v>0</v>
      </c>
      <c r="S428" s="253">
        <v>0</v>
      </c>
      <c r="T428" s="25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55" t="s">
        <v>136</v>
      </c>
      <c r="AT428" s="255" t="s">
        <v>131</v>
      </c>
      <c r="AU428" s="255" t="s">
        <v>87</v>
      </c>
      <c r="AY428" s="18" t="s">
        <v>129</v>
      </c>
      <c r="BE428" s="256">
        <f>IF(N428="základní",J428,0)</f>
        <v>0</v>
      </c>
      <c r="BF428" s="256">
        <f>IF(N428="snížená",J428,0)</f>
        <v>0</v>
      </c>
      <c r="BG428" s="256">
        <f>IF(N428="zákl. přenesená",J428,0)</f>
        <v>0</v>
      </c>
      <c r="BH428" s="256">
        <f>IF(N428="sníž. přenesená",J428,0)</f>
        <v>0</v>
      </c>
      <c r="BI428" s="256">
        <f>IF(N428="nulová",J428,0)</f>
        <v>0</v>
      </c>
      <c r="BJ428" s="18" t="s">
        <v>85</v>
      </c>
      <c r="BK428" s="256">
        <f>ROUND(I428*H428,2)</f>
        <v>0</v>
      </c>
      <c r="BL428" s="18" t="s">
        <v>136</v>
      </c>
      <c r="BM428" s="255" t="s">
        <v>810</v>
      </c>
    </row>
    <row r="429" s="13" customFormat="1">
      <c r="A429" s="13"/>
      <c r="B429" s="257"/>
      <c r="C429" s="258"/>
      <c r="D429" s="259" t="s">
        <v>138</v>
      </c>
      <c r="E429" s="260" t="s">
        <v>1</v>
      </c>
      <c r="F429" s="261" t="s">
        <v>811</v>
      </c>
      <c r="G429" s="258"/>
      <c r="H429" s="260" t="s">
        <v>1</v>
      </c>
      <c r="I429" s="262"/>
      <c r="J429" s="258"/>
      <c r="K429" s="258"/>
      <c r="L429" s="263"/>
      <c r="M429" s="264"/>
      <c r="N429" s="265"/>
      <c r="O429" s="265"/>
      <c r="P429" s="265"/>
      <c r="Q429" s="265"/>
      <c r="R429" s="265"/>
      <c r="S429" s="265"/>
      <c r="T429" s="26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7" t="s">
        <v>138</v>
      </c>
      <c r="AU429" s="267" t="s">
        <v>87</v>
      </c>
      <c r="AV429" s="13" t="s">
        <v>85</v>
      </c>
      <c r="AW429" s="13" t="s">
        <v>34</v>
      </c>
      <c r="AX429" s="13" t="s">
        <v>78</v>
      </c>
      <c r="AY429" s="267" t="s">
        <v>129</v>
      </c>
    </row>
    <row r="430" s="14" customFormat="1">
      <c r="A430" s="14"/>
      <c r="B430" s="268"/>
      <c r="C430" s="269"/>
      <c r="D430" s="259" t="s">
        <v>138</v>
      </c>
      <c r="E430" s="270" t="s">
        <v>1</v>
      </c>
      <c r="F430" s="271" t="s">
        <v>195</v>
      </c>
      <c r="G430" s="269"/>
      <c r="H430" s="272">
        <v>248</v>
      </c>
      <c r="I430" s="273"/>
      <c r="J430" s="269"/>
      <c r="K430" s="269"/>
      <c r="L430" s="274"/>
      <c r="M430" s="275"/>
      <c r="N430" s="276"/>
      <c r="O430" s="276"/>
      <c r="P430" s="276"/>
      <c r="Q430" s="276"/>
      <c r="R430" s="276"/>
      <c r="S430" s="276"/>
      <c r="T430" s="27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8" t="s">
        <v>138</v>
      </c>
      <c r="AU430" s="278" t="s">
        <v>87</v>
      </c>
      <c r="AV430" s="14" t="s">
        <v>87</v>
      </c>
      <c r="AW430" s="14" t="s">
        <v>34</v>
      </c>
      <c r="AX430" s="14" t="s">
        <v>78</v>
      </c>
      <c r="AY430" s="278" t="s">
        <v>129</v>
      </c>
    </row>
    <row r="431" s="15" customFormat="1">
      <c r="A431" s="15"/>
      <c r="B431" s="279"/>
      <c r="C431" s="280"/>
      <c r="D431" s="259" t="s">
        <v>138</v>
      </c>
      <c r="E431" s="281" t="s">
        <v>1</v>
      </c>
      <c r="F431" s="282" t="s">
        <v>141</v>
      </c>
      <c r="G431" s="280"/>
      <c r="H431" s="283">
        <v>248</v>
      </c>
      <c r="I431" s="284"/>
      <c r="J431" s="280"/>
      <c r="K431" s="280"/>
      <c r="L431" s="285"/>
      <c r="M431" s="286"/>
      <c r="N431" s="287"/>
      <c r="O431" s="287"/>
      <c r="P431" s="287"/>
      <c r="Q431" s="287"/>
      <c r="R431" s="287"/>
      <c r="S431" s="287"/>
      <c r="T431" s="288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9" t="s">
        <v>138</v>
      </c>
      <c r="AU431" s="289" t="s">
        <v>87</v>
      </c>
      <c r="AV431" s="15" t="s">
        <v>136</v>
      </c>
      <c r="AW431" s="15" t="s">
        <v>34</v>
      </c>
      <c r="AX431" s="15" t="s">
        <v>85</v>
      </c>
      <c r="AY431" s="289" t="s">
        <v>129</v>
      </c>
    </row>
    <row r="432" s="2" customFormat="1" ht="16.5" customHeight="1">
      <c r="A432" s="39"/>
      <c r="B432" s="40"/>
      <c r="C432" s="244" t="s">
        <v>509</v>
      </c>
      <c r="D432" s="244" t="s">
        <v>131</v>
      </c>
      <c r="E432" s="245" t="s">
        <v>812</v>
      </c>
      <c r="F432" s="246" t="s">
        <v>813</v>
      </c>
      <c r="G432" s="247" t="s">
        <v>134</v>
      </c>
      <c r="H432" s="248">
        <v>236</v>
      </c>
      <c r="I432" s="249"/>
      <c r="J432" s="250">
        <f>ROUND(I432*H432,2)</f>
        <v>0</v>
      </c>
      <c r="K432" s="246" t="s">
        <v>135</v>
      </c>
      <c r="L432" s="45"/>
      <c r="M432" s="251" t="s">
        <v>1</v>
      </c>
      <c r="N432" s="252" t="s">
        <v>43</v>
      </c>
      <c r="O432" s="92"/>
      <c r="P432" s="253">
        <f>O432*H432</f>
        <v>0</v>
      </c>
      <c r="Q432" s="253">
        <v>0</v>
      </c>
      <c r="R432" s="253">
        <f>Q432*H432</f>
        <v>0</v>
      </c>
      <c r="S432" s="253">
        <v>0</v>
      </c>
      <c r="T432" s="254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55" t="s">
        <v>136</v>
      </c>
      <c r="AT432" s="255" t="s">
        <v>131</v>
      </c>
      <c r="AU432" s="255" t="s">
        <v>87</v>
      </c>
      <c r="AY432" s="18" t="s">
        <v>129</v>
      </c>
      <c r="BE432" s="256">
        <f>IF(N432="základní",J432,0)</f>
        <v>0</v>
      </c>
      <c r="BF432" s="256">
        <f>IF(N432="snížená",J432,0)</f>
        <v>0</v>
      </c>
      <c r="BG432" s="256">
        <f>IF(N432="zákl. přenesená",J432,0)</f>
        <v>0</v>
      </c>
      <c r="BH432" s="256">
        <f>IF(N432="sníž. přenesená",J432,0)</f>
        <v>0</v>
      </c>
      <c r="BI432" s="256">
        <f>IF(N432="nulová",J432,0)</f>
        <v>0</v>
      </c>
      <c r="BJ432" s="18" t="s">
        <v>85</v>
      </c>
      <c r="BK432" s="256">
        <f>ROUND(I432*H432,2)</f>
        <v>0</v>
      </c>
      <c r="BL432" s="18" t="s">
        <v>136</v>
      </c>
      <c r="BM432" s="255" t="s">
        <v>814</v>
      </c>
    </row>
    <row r="433" s="13" customFormat="1">
      <c r="A433" s="13"/>
      <c r="B433" s="257"/>
      <c r="C433" s="258"/>
      <c r="D433" s="259" t="s">
        <v>138</v>
      </c>
      <c r="E433" s="260" t="s">
        <v>1</v>
      </c>
      <c r="F433" s="261" t="s">
        <v>806</v>
      </c>
      <c r="G433" s="258"/>
      <c r="H433" s="260" t="s">
        <v>1</v>
      </c>
      <c r="I433" s="262"/>
      <c r="J433" s="258"/>
      <c r="K433" s="258"/>
      <c r="L433" s="263"/>
      <c r="M433" s="264"/>
      <c r="N433" s="265"/>
      <c r="O433" s="265"/>
      <c r="P433" s="265"/>
      <c r="Q433" s="265"/>
      <c r="R433" s="265"/>
      <c r="S433" s="265"/>
      <c r="T433" s="26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7" t="s">
        <v>138</v>
      </c>
      <c r="AU433" s="267" t="s">
        <v>87</v>
      </c>
      <c r="AV433" s="13" t="s">
        <v>85</v>
      </c>
      <c r="AW433" s="13" t="s">
        <v>34</v>
      </c>
      <c r="AX433" s="13" t="s">
        <v>78</v>
      </c>
      <c r="AY433" s="267" t="s">
        <v>129</v>
      </c>
    </row>
    <row r="434" s="14" customFormat="1">
      <c r="A434" s="14"/>
      <c r="B434" s="268"/>
      <c r="C434" s="269"/>
      <c r="D434" s="259" t="s">
        <v>138</v>
      </c>
      <c r="E434" s="270" t="s">
        <v>1</v>
      </c>
      <c r="F434" s="271" t="s">
        <v>815</v>
      </c>
      <c r="G434" s="269"/>
      <c r="H434" s="272">
        <v>236</v>
      </c>
      <c r="I434" s="273"/>
      <c r="J434" s="269"/>
      <c r="K434" s="269"/>
      <c r="L434" s="274"/>
      <c r="M434" s="275"/>
      <c r="N434" s="276"/>
      <c r="O434" s="276"/>
      <c r="P434" s="276"/>
      <c r="Q434" s="276"/>
      <c r="R434" s="276"/>
      <c r="S434" s="276"/>
      <c r="T434" s="27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8" t="s">
        <v>138</v>
      </c>
      <c r="AU434" s="278" t="s">
        <v>87</v>
      </c>
      <c r="AV434" s="14" t="s">
        <v>87</v>
      </c>
      <c r="AW434" s="14" t="s">
        <v>34</v>
      </c>
      <c r="AX434" s="14" t="s">
        <v>78</v>
      </c>
      <c r="AY434" s="278" t="s">
        <v>129</v>
      </c>
    </row>
    <row r="435" s="15" customFormat="1">
      <c r="A435" s="15"/>
      <c r="B435" s="279"/>
      <c r="C435" s="280"/>
      <c r="D435" s="259" t="s">
        <v>138</v>
      </c>
      <c r="E435" s="281" t="s">
        <v>1</v>
      </c>
      <c r="F435" s="282" t="s">
        <v>141</v>
      </c>
      <c r="G435" s="280"/>
      <c r="H435" s="283">
        <v>236</v>
      </c>
      <c r="I435" s="284"/>
      <c r="J435" s="280"/>
      <c r="K435" s="280"/>
      <c r="L435" s="285"/>
      <c r="M435" s="286"/>
      <c r="N435" s="287"/>
      <c r="O435" s="287"/>
      <c r="P435" s="287"/>
      <c r="Q435" s="287"/>
      <c r="R435" s="287"/>
      <c r="S435" s="287"/>
      <c r="T435" s="288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89" t="s">
        <v>138</v>
      </c>
      <c r="AU435" s="289" t="s">
        <v>87</v>
      </c>
      <c r="AV435" s="15" t="s">
        <v>136</v>
      </c>
      <c r="AW435" s="15" t="s">
        <v>34</v>
      </c>
      <c r="AX435" s="15" t="s">
        <v>85</v>
      </c>
      <c r="AY435" s="289" t="s">
        <v>129</v>
      </c>
    </row>
    <row r="436" s="2" customFormat="1" ht="16.5" customHeight="1">
      <c r="A436" s="39"/>
      <c r="B436" s="40"/>
      <c r="C436" s="244" t="s">
        <v>513</v>
      </c>
      <c r="D436" s="244" t="s">
        <v>131</v>
      </c>
      <c r="E436" s="245" t="s">
        <v>816</v>
      </c>
      <c r="F436" s="246" t="s">
        <v>817</v>
      </c>
      <c r="G436" s="247" t="s">
        <v>134</v>
      </c>
      <c r="H436" s="248">
        <v>292</v>
      </c>
      <c r="I436" s="249"/>
      <c r="J436" s="250">
        <f>ROUND(I436*H436,2)</f>
        <v>0</v>
      </c>
      <c r="K436" s="246" t="s">
        <v>135</v>
      </c>
      <c r="L436" s="45"/>
      <c r="M436" s="251" t="s">
        <v>1</v>
      </c>
      <c r="N436" s="252" t="s">
        <v>43</v>
      </c>
      <c r="O436" s="92"/>
      <c r="P436" s="253">
        <f>O436*H436</f>
        <v>0</v>
      </c>
      <c r="Q436" s="253">
        <v>0</v>
      </c>
      <c r="R436" s="253">
        <f>Q436*H436</f>
        <v>0</v>
      </c>
      <c r="S436" s="253">
        <v>0</v>
      </c>
      <c r="T436" s="25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55" t="s">
        <v>136</v>
      </c>
      <c r="AT436" s="255" t="s">
        <v>131</v>
      </c>
      <c r="AU436" s="255" t="s">
        <v>87</v>
      </c>
      <c r="AY436" s="18" t="s">
        <v>129</v>
      </c>
      <c r="BE436" s="256">
        <f>IF(N436="základní",J436,0)</f>
        <v>0</v>
      </c>
      <c r="BF436" s="256">
        <f>IF(N436="snížená",J436,0)</f>
        <v>0</v>
      </c>
      <c r="BG436" s="256">
        <f>IF(N436="zákl. přenesená",J436,0)</f>
        <v>0</v>
      </c>
      <c r="BH436" s="256">
        <f>IF(N436="sníž. přenesená",J436,0)</f>
        <v>0</v>
      </c>
      <c r="BI436" s="256">
        <f>IF(N436="nulová",J436,0)</f>
        <v>0</v>
      </c>
      <c r="BJ436" s="18" t="s">
        <v>85</v>
      </c>
      <c r="BK436" s="256">
        <f>ROUND(I436*H436,2)</f>
        <v>0</v>
      </c>
      <c r="BL436" s="18" t="s">
        <v>136</v>
      </c>
      <c r="BM436" s="255" t="s">
        <v>818</v>
      </c>
    </row>
    <row r="437" s="13" customFormat="1">
      <c r="A437" s="13"/>
      <c r="B437" s="257"/>
      <c r="C437" s="258"/>
      <c r="D437" s="259" t="s">
        <v>138</v>
      </c>
      <c r="E437" s="260" t="s">
        <v>1</v>
      </c>
      <c r="F437" s="261" t="s">
        <v>811</v>
      </c>
      <c r="G437" s="258"/>
      <c r="H437" s="260" t="s">
        <v>1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7" t="s">
        <v>138</v>
      </c>
      <c r="AU437" s="267" t="s">
        <v>87</v>
      </c>
      <c r="AV437" s="13" t="s">
        <v>85</v>
      </c>
      <c r="AW437" s="13" t="s">
        <v>34</v>
      </c>
      <c r="AX437" s="13" t="s">
        <v>78</v>
      </c>
      <c r="AY437" s="267" t="s">
        <v>129</v>
      </c>
    </row>
    <row r="438" s="14" customFormat="1">
      <c r="A438" s="14"/>
      <c r="B438" s="268"/>
      <c r="C438" s="269"/>
      <c r="D438" s="259" t="s">
        <v>138</v>
      </c>
      <c r="E438" s="270" t="s">
        <v>1</v>
      </c>
      <c r="F438" s="271" t="s">
        <v>772</v>
      </c>
      <c r="G438" s="269"/>
      <c r="H438" s="272">
        <v>292</v>
      </c>
      <c r="I438" s="273"/>
      <c r="J438" s="269"/>
      <c r="K438" s="269"/>
      <c r="L438" s="274"/>
      <c r="M438" s="275"/>
      <c r="N438" s="276"/>
      <c r="O438" s="276"/>
      <c r="P438" s="276"/>
      <c r="Q438" s="276"/>
      <c r="R438" s="276"/>
      <c r="S438" s="276"/>
      <c r="T438" s="27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8" t="s">
        <v>138</v>
      </c>
      <c r="AU438" s="278" t="s">
        <v>87</v>
      </c>
      <c r="AV438" s="14" t="s">
        <v>87</v>
      </c>
      <c r="AW438" s="14" t="s">
        <v>34</v>
      </c>
      <c r="AX438" s="14" t="s">
        <v>78</v>
      </c>
      <c r="AY438" s="278" t="s">
        <v>129</v>
      </c>
    </row>
    <row r="439" s="15" customFormat="1">
      <c r="A439" s="15"/>
      <c r="B439" s="279"/>
      <c r="C439" s="280"/>
      <c r="D439" s="259" t="s">
        <v>138</v>
      </c>
      <c r="E439" s="281" t="s">
        <v>1</v>
      </c>
      <c r="F439" s="282" t="s">
        <v>141</v>
      </c>
      <c r="G439" s="280"/>
      <c r="H439" s="283">
        <v>292</v>
      </c>
      <c r="I439" s="284"/>
      <c r="J439" s="280"/>
      <c r="K439" s="280"/>
      <c r="L439" s="285"/>
      <c r="M439" s="286"/>
      <c r="N439" s="287"/>
      <c r="O439" s="287"/>
      <c r="P439" s="287"/>
      <c r="Q439" s="287"/>
      <c r="R439" s="287"/>
      <c r="S439" s="287"/>
      <c r="T439" s="28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89" t="s">
        <v>138</v>
      </c>
      <c r="AU439" s="289" t="s">
        <v>87</v>
      </c>
      <c r="AV439" s="15" t="s">
        <v>136</v>
      </c>
      <c r="AW439" s="15" t="s">
        <v>34</v>
      </c>
      <c r="AX439" s="15" t="s">
        <v>85</v>
      </c>
      <c r="AY439" s="289" t="s">
        <v>129</v>
      </c>
    </row>
    <row r="440" s="2" customFormat="1" ht="16.5" customHeight="1">
      <c r="A440" s="39"/>
      <c r="B440" s="40"/>
      <c r="C440" s="244" t="s">
        <v>519</v>
      </c>
      <c r="D440" s="244" t="s">
        <v>131</v>
      </c>
      <c r="E440" s="245" t="s">
        <v>819</v>
      </c>
      <c r="F440" s="246" t="s">
        <v>820</v>
      </c>
      <c r="G440" s="247" t="s">
        <v>134</v>
      </c>
      <c r="H440" s="248">
        <v>142</v>
      </c>
      <c r="I440" s="249"/>
      <c r="J440" s="250">
        <f>ROUND(I440*H440,2)</f>
        <v>0</v>
      </c>
      <c r="K440" s="246" t="s">
        <v>135</v>
      </c>
      <c r="L440" s="45"/>
      <c r="M440" s="251" t="s">
        <v>1</v>
      </c>
      <c r="N440" s="252" t="s">
        <v>43</v>
      </c>
      <c r="O440" s="92"/>
      <c r="P440" s="253">
        <f>O440*H440</f>
        <v>0</v>
      </c>
      <c r="Q440" s="253">
        <v>0</v>
      </c>
      <c r="R440" s="253">
        <f>Q440*H440</f>
        <v>0</v>
      </c>
      <c r="S440" s="253">
        <v>0</v>
      </c>
      <c r="T440" s="25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55" t="s">
        <v>136</v>
      </c>
      <c r="AT440" s="255" t="s">
        <v>131</v>
      </c>
      <c r="AU440" s="255" t="s">
        <v>87</v>
      </c>
      <c r="AY440" s="18" t="s">
        <v>129</v>
      </c>
      <c r="BE440" s="256">
        <f>IF(N440="základní",J440,0)</f>
        <v>0</v>
      </c>
      <c r="BF440" s="256">
        <f>IF(N440="snížená",J440,0)</f>
        <v>0</v>
      </c>
      <c r="BG440" s="256">
        <f>IF(N440="zákl. přenesená",J440,0)</f>
        <v>0</v>
      </c>
      <c r="BH440" s="256">
        <f>IF(N440="sníž. přenesená",J440,0)</f>
        <v>0</v>
      </c>
      <c r="BI440" s="256">
        <f>IF(N440="nulová",J440,0)</f>
        <v>0</v>
      </c>
      <c r="BJ440" s="18" t="s">
        <v>85</v>
      </c>
      <c r="BK440" s="256">
        <f>ROUND(I440*H440,2)</f>
        <v>0</v>
      </c>
      <c r="BL440" s="18" t="s">
        <v>136</v>
      </c>
      <c r="BM440" s="255" t="s">
        <v>821</v>
      </c>
    </row>
    <row r="441" s="13" customFormat="1">
      <c r="A441" s="13"/>
      <c r="B441" s="257"/>
      <c r="C441" s="258"/>
      <c r="D441" s="259" t="s">
        <v>138</v>
      </c>
      <c r="E441" s="260" t="s">
        <v>1</v>
      </c>
      <c r="F441" s="261" t="s">
        <v>822</v>
      </c>
      <c r="G441" s="258"/>
      <c r="H441" s="260" t="s">
        <v>1</v>
      </c>
      <c r="I441" s="262"/>
      <c r="J441" s="258"/>
      <c r="K441" s="258"/>
      <c r="L441" s="263"/>
      <c r="M441" s="264"/>
      <c r="N441" s="265"/>
      <c r="O441" s="265"/>
      <c r="P441" s="265"/>
      <c r="Q441" s="265"/>
      <c r="R441" s="265"/>
      <c r="S441" s="265"/>
      <c r="T441" s="26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7" t="s">
        <v>138</v>
      </c>
      <c r="AU441" s="267" t="s">
        <v>87</v>
      </c>
      <c r="AV441" s="13" t="s">
        <v>85</v>
      </c>
      <c r="AW441" s="13" t="s">
        <v>34</v>
      </c>
      <c r="AX441" s="13" t="s">
        <v>78</v>
      </c>
      <c r="AY441" s="267" t="s">
        <v>129</v>
      </c>
    </row>
    <row r="442" s="14" customFormat="1">
      <c r="A442" s="14"/>
      <c r="B442" s="268"/>
      <c r="C442" s="269"/>
      <c r="D442" s="259" t="s">
        <v>138</v>
      </c>
      <c r="E442" s="270" t="s">
        <v>1</v>
      </c>
      <c r="F442" s="271" t="s">
        <v>767</v>
      </c>
      <c r="G442" s="269"/>
      <c r="H442" s="272">
        <v>142</v>
      </c>
      <c r="I442" s="273"/>
      <c r="J442" s="269"/>
      <c r="K442" s="269"/>
      <c r="L442" s="274"/>
      <c r="M442" s="275"/>
      <c r="N442" s="276"/>
      <c r="O442" s="276"/>
      <c r="P442" s="276"/>
      <c r="Q442" s="276"/>
      <c r="R442" s="276"/>
      <c r="S442" s="276"/>
      <c r="T442" s="27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8" t="s">
        <v>138</v>
      </c>
      <c r="AU442" s="278" t="s">
        <v>87</v>
      </c>
      <c r="AV442" s="14" t="s">
        <v>87</v>
      </c>
      <c r="AW442" s="14" t="s">
        <v>34</v>
      </c>
      <c r="AX442" s="14" t="s">
        <v>85</v>
      </c>
      <c r="AY442" s="278" t="s">
        <v>129</v>
      </c>
    </row>
    <row r="443" s="2" customFormat="1" ht="16.5" customHeight="1">
      <c r="A443" s="39"/>
      <c r="B443" s="40"/>
      <c r="C443" s="244" t="s">
        <v>525</v>
      </c>
      <c r="D443" s="244" t="s">
        <v>131</v>
      </c>
      <c r="E443" s="245" t="s">
        <v>823</v>
      </c>
      <c r="F443" s="246" t="s">
        <v>824</v>
      </c>
      <c r="G443" s="247" t="s">
        <v>134</v>
      </c>
      <c r="H443" s="248">
        <v>34</v>
      </c>
      <c r="I443" s="249"/>
      <c r="J443" s="250">
        <f>ROUND(I443*H443,2)</f>
        <v>0</v>
      </c>
      <c r="K443" s="246" t="s">
        <v>135</v>
      </c>
      <c r="L443" s="45"/>
      <c r="M443" s="251" t="s">
        <v>1</v>
      </c>
      <c r="N443" s="252" t="s">
        <v>43</v>
      </c>
      <c r="O443" s="92"/>
      <c r="P443" s="253">
        <f>O443*H443</f>
        <v>0</v>
      </c>
      <c r="Q443" s="253">
        <v>0.27799000000000001</v>
      </c>
      <c r="R443" s="253">
        <f>Q443*H443</f>
        <v>9.4516600000000004</v>
      </c>
      <c r="S443" s="253">
        <v>0</v>
      </c>
      <c r="T443" s="254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55" t="s">
        <v>136</v>
      </c>
      <c r="AT443" s="255" t="s">
        <v>131</v>
      </c>
      <c r="AU443" s="255" t="s">
        <v>87</v>
      </c>
      <c r="AY443" s="18" t="s">
        <v>129</v>
      </c>
      <c r="BE443" s="256">
        <f>IF(N443="základní",J443,0)</f>
        <v>0</v>
      </c>
      <c r="BF443" s="256">
        <f>IF(N443="snížená",J443,0)</f>
        <v>0</v>
      </c>
      <c r="BG443" s="256">
        <f>IF(N443="zákl. přenesená",J443,0)</f>
        <v>0</v>
      </c>
      <c r="BH443" s="256">
        <f>IF(N443="sníž. přenesená",J443,0)</f>
        <v>0</v>
      </c>
      <c r="BI443" s="256">
        <f>IF(N443="nulová",J443,0)</f>
        <v>0</v>
      </c>
      <c r="BJ443" s="18" t="s">
        <v>85</v>
      </c>
      <c r="BK443" s="256">
        <f>ROUND(I443*H443,2)</f>
        <v>0</v>
      </c>
      <c r="BL443" s="18" t="s">
        <v>136</v>
      </c>
      <c r="BM443" s="255" t="s">
        <v>825</v>
      </c>
    </row>
    <row r="444" s="13" customFormat="1">
      <c r="A444" s="13"/>
      <c r="B444" s="257"/>
      <c r="C444" s="258"/>
      <c r="D444" s="259" t="s">
        <v>138</v>
      </c>
      <c r="E444" s="260" t="s">
        <v>1</v>
      </c>
      <c r="F444" s="261" t="s">
        <v>826</v>
      </c>
      <c r="G444" s="258"/>
      <c r="H444" s="260" t="s">
        <v>1</v>
      </c>
      <c r="I444" s="262"/>
      <c r="J444" s="258"/>
      <c r="K444" s="258"/>
      <c r="L444" s="263"/>
      <c r="M444" s="264"/>
      <c r="N444" s="265"/>
      <c r="O444" s="265"/>
      <c r="P444" s="265"/>
      <c r="Q444" s="265"/>
      <c r="R444" s="265"/>
      <c r="S444" s="265"/>
      <c r="T444" s="26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7" t="s">
        <v>138</v>
      </c>
      <c r="AU444" s="267" t="s">
        <v>87</v>
      </c>
      <c r="AV444" s="13" t="s">
        <v>85</v>
      </c>
      <c r="AW444" s="13" t="s">
        <v>34</v>
      </c>
      <c r="AX444" s="13" t="s">
        <v>78</v>
      </c>
      <c r="AY444" s="267" t="s">
        <v>129</v>
      </c>
    </row>
    <row r="445" s="14" customFormat="1">
      <c r="A445" s="14"/>
      <c r="B445" s="268"/>
      <c r="C445" s="269"/>
      <c r="D445" s="259" t="s">
        <v>138</v>
      </c>
      <c r="E445" s="270" t="s">
        <v>1</v>
      </c>
      <c r="F445" s="271" t="s">
        <v>827</v>
      </c>
      <c r="G445" s="269"/>
      <c r="H445" s="272">
        <v>34</v>
      </c>
      <c r="I445" s="273"/>
      <c r="J445" s="269"/>
      <c r="K445" s="269"/>
      <c r="L445" s="274"/>
      <c r="M445" s="275"/>
      <c r="N445" s="276"/>
      <c r="O445" s="276"/>
      <c r="P445" s="276"/>
      <c r="Q445" s="276"/>
      <c r="R445" s="276"/>
      <c r="S445" s="276"/>
      <c r="T445" s="27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8" t="s">
        <v>138</v>
      </c>
      <c r="AU445" s="278" t="s">
        <v>87</v>
      </c>
      <c r="AV445" s="14" t="s">
        <v>87</v>
      </c>
      <c r="AW445" s="14" t="s">
        <v>34</v>
      </c>
      <c r="AX445" s="14" t="s">
        <v>78</v>
      </c>
      <c r="AY445" s="278" t="s">
        <v>129</v>
      </c>
    </row>
    <row r="446" s="15" customFormat="1">
      <c r="A446" s="15"/>
      <c r="B446" s="279"/>
      <c r="C446" s="280"/>
      <c r="D446" s="259" t="s">
        <v>138</v>
      </c>
      <c r="E446" s="281" t="s">
        <v>1</v>
      </c>
      <c r="F446" s="282" t="s">
        <v>141</v>
      </c>
      <c r="G446" s="280"/>
      <c r="H446" s="283">
        <v>34</v>
      </c>
      <c r="I446" s="284"/>
      <c r="J446" s="280"/>
      <c r="K446" s="280"/>
      <c r="L446" s="285"/>
      <c r="M446" s="286"/>
      <c r="N446" s="287"/>
      <c r="O446" s="287"/>
      <c r="P446" s="287"/>
      <c r="Q446" s="287"/>
      <c r="R446" s="287"/>
      <c r="S446" s="287"/>
      <c r="T446" s="28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89" t="s">
        <v>138</v>
      </c>
      <c r="AU446" s="289" t="s">
        <v>87</v>
      </c>
      <c r="AV446" s="15" t="s">
        <v>136</v>
      </c>
      <c r="AW446" s="15" t="s">
        <v>34</v>
      </c>
      <c r="AX446" s="15" t="s">
        <v>85</v>
      </c>
      <c r="AY446" s="289" t="s">
        <v>129</v>
      </c>
    </row>
    <row r="447" s="2" customFormat="1" ht="16.5" customHeight="1">
      <c r="A447" s="39"/>
      <c r="B447" s="40"/>
      <c r="C447" s="244" t="s">
        <v>531</v>
      </c>
      <c r="D447" s="244" t="s">
        <v>131</v>
      </c>
      <c r="E447" s="245" t="s">
        <v>828</v>
      </c>
      <c r="F447" s="246" t="s">
        <v>829</v>
      </c>
      <c r="G447" s="247" t="s">
        <v>134</v>
      </c>
      <c r="H447" s="248">
        <v>9</v>
      </c>
      <c r="I447" s="249"/>
      <c r="J447" s="250">
        <f>ROUND(I447*H447,2)</f>
        <v>0</v>
      </c>
      <c r="K447" s="246" t="s">
        <v>135</v>
      </c>
      <c r="L447" s="45"/>
      <c r="M447" s="251" t="s">
        <v>1</v>
      </c>
      <c r="N447" s="252" t="s">
        <v>43</v>
      </c>
      <c r="O447" s="92"/>
      <c r="P447" s="253">
        <f>O447*H447</f>
        <v>0</v>
      </c>
      <c r="Q447" s="253">
        <v>0.40799999999999997</v>
      </c>
      <c r="R447" s="253">
        <f>Q447*H447</f>
        <v>3.6719999999999997</v>
      </c>
      <c r="S447" s="253">
        <v>0</v>
      </c>
      <c r="T447" s="25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55" t="s">
        <v>136</v>
      </c>
      <c r="AT447" s="255" t="s">
        <v>131</v>
      </c>
      <c r="AU447" s="255" t="s">
        <v>87</v>
      </c>
      <c r="AY447" s="18" t="s">
        <v>129</v>
      </c>
      <c r="BE447" s="256">
        <f>IF(N447="základní",J447,0)</f>
        <v>0</v>
      </c>
      <c r="BF447" s="256">
        <f>IF(N447="snížená",J447,0)</f>
        <v>0</v>
      </c>
      <c r="BG447" s="256">
        <f>IF(N447="zákl. přenesená",J447,0)</f>
        <v>0</v>
      </c>
      <c r="BH447" s="256">
        <f>IF(N447="sníž. přenesená",J447,0)</f>
        <v>0</v>
      </c>
      <c r="BI447" s="256">
        <f>IF(N447="nulová",J447,0)</f>
        <v>0</v>
      </c>
      <c r="BJ447" s="18" t="s">
        <v>85</v>
      </c>
      <c r="BK447" s="256">
        <f>ROUND(I447*H447,2)</f>
        <v>0</v>
      </c>
      <c r="BL447" s="18" t="s">
        <v>136</v>
      </c>
      <c r="BM447" s="255" t="s">
        <v>830</v>
      </c>
    </row>
    <row r="448" s="13" customFormat="1">
      <c r="A448" s="13"/>
      <c r="B448" s="257"/>
      <c r="C448" s="258"/>
      <c r="D448" s="259" t="s">
        <v>138</v>
      </c>
      <c r="E448" s="260" t="s">
        <v>1</v>
      </c>
      <c r="F448" s="261" t="s">
        <v>831</v>
      </c>
      <c r="G448" s="258"/>
      <c r="H448" s="260" t="s">
        <v>1</v>
      </c>
      <c r="I448" s="262"/>
      <c r="J448" s="258"/>
      <c r="K448" s="258"/>
      <c r="L448" s="263"/>
      <c r="M448" s="264"/>
      <c r="N448" s="265"/>
      <c r="O448" s="265"/>
      <c r="P448" s="265"/>
      <c r="Q448" s="265"/>
      <c r="R448" s="265"/>
      <c r="S448" s="265"/>
      <c r="T448" s="26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7" t="s">
        <v>138</v>
      </c>
      <c r="AU448" s="267" t="s">
        <v>87</v>
      </c>
      <c r="AV448" s="13" t="s">
        <v>85</v>
      </c>
      <c r="AW448" s="13" t="s">
        <v>34</v>
      </c>
      <c r="AX448" s="13" t="s">
        <v>78</v>
      </c>
      <c r="AY448" s="267" t="s">
        <v>129</v>
      </c>
    </row>
    <row r="449" s="14" customFormat="1">
      <c r="A449" s="14"/>
      <c r="B449" s="268"/>
      <c r="C449" s="269"/>
      <c r="D449" s="259" t="s">
        <v>138</v>
      </c>
      <c r="E449" s="270" t="s">
        <v>1</v>
      </c>
      <c r="F449" s="271" t="s">
        <v>159</v>
      </c>
      <c r="G449" s="269"/>
      <c r="H449" s="272">
        <v>9</v>
      </c>
      <c r="I449" s="273"/>
      <c r="J449" s="269"/>
      <c r="K449" s="269"/>
      <c r="L449" s="274"/>
      <c r="M449" s="275"/>
      <c r="N449" s="276"/>
      <c r="O449" s="276"/>
      <c r="P449" s="276"/>
      <c r="Q449" s="276"/>
      <c r="R449" s="276"/>
      <c r="S449" s="276"/>
      <c r="T449" s="27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8" t="s">
        <v>138</v>
      </c>
      <c r="AU449" s="278" t="s">
        <v>87</v>
      </c>
      <c r="AV449" s="14" t="s">
        <v>87</v>
      </c>
      <c r="AW449" s="14" t="s">
        <v>34</v>
      </c>
      <c r="AX449" s="14" t="s">
        <v>78</v>
      </c>
      <c r="AY449" s="278" t="s">
        <v>129</v>
      </c>
    </row>
    <row r="450" s="15" customFormat="1">
      <c r="A450" s="15"/>
      <c r="B450" s="279"/>
      <c r="C450" s="280"/>
      <c r="D450" s="259" t="s">
        <v>138</v>
      </c>
      <c r="E450" s="281" t="s">
        <v>1</v>
      </c>
      <c r="F450" s="282" t="s">
        <v>141</v>
      </c>
      <c r="G450" s="280"/>
      <c r="H450" s="283">
        <v>9</v>
      </c>
      <c r="I450" s="284"/>
      <c r="J450" s="280"/>
      <c r="K450" s="280"/>
      <c r="L450" s="285"/>
      <c r="M450" s="286"/>
      <c r="N450" s="287"/>
      <c r="O450" s="287"/>
      <c r="P450" s="287"/>
      <c r="Q450" s="287"/>
      <c r="R450" s="287"/>
      <c r="S450" s="287"/>
      <c r="T450" s="28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89" t="s">
        <v>138</v>
      </c>
      <c r="AU450" s="289" t="s">
        <v>87</v>
      </c>
      <c r="AV450" s="15" t="s">
        <v>136</v>
      </c>
      <c r="AW450" s="15" t="s">
        <v>34</v>
      </c>
      <c r="AX450" s="15" t="s">
        <v>85</v>
      </c>
      <c r="AY450" s="289" t="s">
        <v>129</v>
      </c>
    </row>
    <row r="451" s="2" customFormat="1" ht="16.5" customHeight="1">
      <c r="A451" s="39"/>
      <c r="B451" s="40"/>
      <c r="C451" s="244" t="s">
        <v>535</v>
      </c>
      <c r="D451" s="244" t="s">
        <v>131</v>
      </c>
      <c r="E451" s="245" t="s">
        <v>832</v>
      </c>
      <c r="F451" s="246" t="s">
        <v>833</v>
      </c>
      <c r="G451" s="247" t="s">
        <v>134</v>
      </c>
      <c r="H451" s="248">
        <v>292</v>
      </c>
      <c r="I451" s="249"/>
      <c r="J451" s="250">
        <f>ROUND(I451*H451,2)</f>
        <v>0</v>
      </c>
      <c r="K451" s="246" t="s">
        <v>135</v>
      </c>
      <c r="L451" s="45"/>
      <c r="M451" s="251" t="s">
        <v>1</v>
      </c>
      <c r="N451" s="252" t="s">
        <v>43</v>
      </c>
      <c r="O451" s="92"/>
      <c r="P451" s="253">
        <f>O451*H451</f>
        <v>0</v>
      </c>
      <c r="Q451" s="253">
        <v>0</v>
      </c>
      <c r="R451" s="253">
        <f>Q451*H451</f>
        <v>0</v>
      </c>
      <c r="S451" s="253">
        <v>0</v>
      </c>
      <c r="T451" s="25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55" t="s">
        <v>136</v>
      </c>
      <c r="AT451" s="255" t="s">
        <v>131</v>
      </c>
      <c r="AU451" s="255" t="s">
        <v>87</v>
      </c>
      <c r="AY451" s="18" t="s">
        <v>129</v>
      </c>
      <c r="BE451" s="256">
        <f>IF(N451="základní",J451,0)</f>
        <v>0</v>
      </c>
      <c r="BF451" s="256">
        <f>IF(N451="snížená",J451,0)</f>
        <v>0</v>
      </c>
      <c r="BG451" s="256">
        <f>IF(N451="zákl. přenesená",J451,0)</f>
        <v>0</v>
      </c>
      <c r="BH451" s="256">
        <f>IF(N451="sníž. přenesená",J451,0)</f>
        <v>0</v>
      </c>
      <c r="BI451" s="256">
        <f>IF(N451="nulová",J451,0)</f>
        <v>0</v>
      </c>
      <c r="BJ451" s="18" t="s">
        <v>85</v>
      </c>
      <c r="BK451" s="256">
        <f>ROUND(I451*H451,2)</f>
        <v>0</v>
      </c>
      <c r="BL451" s="18" t="s">
        <v>136</v>
      </c>
      <c r="BM451" s="255" t="s">
        <v>834</v>
      </c>
    </row>
    <row r="452" s="13" customFormat="1">
      <c r="A452" s="13"/>
      <c r="B452" s="257"/>
      <c r="C452" s="258"/>
      <c r="D452" s="259" t="s">
        <v>138</v>
      </c>
      <c r="E452" s="260" t="s">
        <v>1</v>
      </c>
      <c r="F452" s="261" t="s">
        <v>835</v>
      </c>
      <c r="G452" s="258"/>
      <c r="H452" s="260" t="s">
        <v>1</v>
      </c>
      <c r="I452" s="262"/>
      <c r="J452" s="258"/>
      <c r="K452" s="258"/>
      <c r="L452" s="263"/>
      <c r="M452" s="264"/>
      <c r="N452" s="265"/>
      <c r="O452" s="265"/>
      <c r="P452" s="265"/>
      <c r="Q452" s="265"/>
      <c r="R452" s="265"/>
      <c r="S452" s="265"/>
      <c r="T452" s="26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67" t="s">
        <v>138</v>
      </c>
      <c r="AU452" s="267" t="s">
        <v>87</v>
      </c>
      <c r="AV452" s="13" t="s">
        <v>85</v>
      </c>
      <c r="AW452" s="13" t="s">
        <v>34</v>
      </c>
      <c r="AX452" s="13" t="s">
        <v>78</v>
      </c>
      <c r="AY452" s="267" t="s">
        <v>129</v>
      </c>
    </row>
    <row r="453" s="14" customFormat="1">
      <c r="A453" s="14"/>
      <c r="B453" s="268"/>
      <c r="C453" s="269"/>
      <c r="D453" s="259" t="s">
        <v>138</v>
      </c>
      <c r="E453" s="270" t="s">
        <v>1</v>
      </c>
      <c r="F453" s="271" t="s">
        <v>836</v>
      </c>
      <c r="G453" s="269"/>
      <c r="H453" s="272">
        <v>292</v>
      </c>
      <c r="I453" s="273"/>
      <c r="J453" s="269"/>
      <c r="K453" s="269"/>
      <c r="L453" s="274"/>
      <c r="M453" s="275"/>
      <c r="N453" s="276"/>
      <c r="O453" s="276"/>
      <c r="P453" s="276"/>
      <c r="Q453" s="276"/>
      <c r="R453" s="276"/>
      <c r="S453" s="276"/>
      <c r="T453" s="27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8" t="s">
        <v>138</v>
      </c>
      <c r="AU453" s="278" t="s">
        <v>87</v>
      </c>
      <c r="AV453" s="14" t="s">
        <v>87</v>
      </c>
      <c r="AW453" s="14" t="s">
        <v>34</v>
      </c>
      <c r="AX453" s="14" t="s">
        <v>78</v>
      </c>
      <c r="AY453" s="278" t="s">
        <v>129</v>
      </c>
    </row>
    <row r="454" s="15" customFormat="1">
      <c r="A454" s="15"/>
      <c r="B454" s="279"/>
      <c r="C454" s="280"/>
      <c r="D454" s="259" t="s">
        <v>138</v>
      </c>
      <c r="E454" s="281" t="s">
        <v>1</v>
      </c>
      <c r="F454" s="282" t="s">
        <v>141</v>
      </c>
      <c r="G454" s="280"/>
      <c r="H454" s="283">
        <v>292</v>
      </c>
      <c r="I454" s="284"/>
      <c r="J454" s="280"/>
      <c r="K454" s="280"/>
      <c r="L454" s="285"/>
      <c r="M454" s="286"/>
      <c r="N454" s="287"/>
      <c r="O454" s="287"/>
      <c r="P454" s="287"/>
      <c r="Q454" s="287"/>
      <c r="R454" s="287"/>
      <c r="S454" s="287"/>
      <c r="T454" s="28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89" t="s">
        <v>138</v>
      </c>
      <c r="AU454" s="289" t="s">
        <v>87</v>
      </c>
      <c r="AV454" s="15" t="s">
        <v>136</v>
      </c>
      <c r="AW454" s="15" t="s">
        <v>34</v>
      </c>
      <c r="AX454" s="15" t="s">
        <v>85</v>
      </c>
      <c r="AY454" s="289" t="s">
        <v>129</v>
      </c>
    </row>
    <row r="455" s="2" customFormat="1" ht="16.5" customHeight="1">
      <c r="A455" s="39"/>
      <c r="B455" s="40"/>
      <c r="C455" s="244" t="s">
        <v>540</v>
      </c>
      <c r="D455" s="244" t="s">
        <v>131</v>
      </c>
      <c r="E455" s="245" t="s">
        <v>832</v>
      </c>
      <c r="F455" s="246" t="s">
        <v>833</v>
      </c>
      <c r="G455" s="247" t="s">
        <v>134</v>
      </c>
      <c r="H455" s="248">
        <v>236</v>
      </c>
      <c r="I455" s="249"/>
      <c r="J455" s="250">
        <f>ROUND(I455*H455,2)</f>
        <v>0</v>
      </c>
      <c r="K455" s="246" t="s">
        <v>135</v>
      </c>
      <c r="L455" s="45"/>
      <c r="M455" s="251" t="s">
        <v>1</v>
      </c>
      <c r="N455" s="252" t="s">
        <v>43</v>
      </c>
      <c r="O455" s="92"/>
      <c r="P455" s="253">
        <f>O455*H455</f>
        <v>0</v>
      </c>
      <c r="Q455" s="253">
        <v>0</v>
      </c>
      <c r="R455" s="253">
        <f>Q455*H455</f>
        <v>0</v>
      </c>
      <c r="S455" s="253">
        <v>0</v>
      </c>
      <c r="T455" s="25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55" t="s">
        <v>136</v>
      </c>
      <c r="AT455" s="255" t="s">
        <v>131</v>
      </c>
      <c r="AU455" s="255" t="s">
        <v>87</v>
      </c>
      <c r="AY455" s="18" t="s">
        <v>129</v>
      </c>
      <c r="BE455" s="256">
        <f>IF(N455="základní",J455,0)</f>
        <v>0</v>
      </c>
      <c r="BF455" s="256">
        <f>IF(N455="snížená",J455,0)</f>
        <v>0</v>
      </c>
      <c r="BG455" s="256">
        <f>IF(N455="zákl. přenesená",J455,0)</f>
        <v>0</v>
      </c>
      <c r="BH455" s="256">
        <f>IF(N455="sníž. přenesená",J455,0)</f>
        <v>0</v>
      </c>
      <c r="BI455" s="256">
        <f>IF(N455="nulová",J455,0)</f>
        <v>0</v>
      </c>
      <c r="BJ455" s="18" t="s">
        <v>85</v>
      </c>
      <c r="BK455" s="256">
        <f>ROUND(I455*H455,2)</f>
        <v>0</v>
      </c>
      <c r="BL455" s="18" t="s">
        <v>136</v>
      </c>
      <c r="BM455" s="255" t="s">
        <v>837</v>
      </c>
    </row>
    <row r="456" s="13" customFormat="1">
      <c r="A456" s="13"/>
      <c r="B456" s="257"/>
      <c r="C456" s="258"/>
      <c r="D456" s="259" t="s">
        <v>138</v>
      </c>
      <c r="E456" s="260" t="s">
        <v>1</v>
      </c>
      <c r="F456" s="261" t="s">
        <v>838</v>
      </c>
      <c r="G456" s="258"/>
      <c r="H456" s="260" t="s">
        <v>1</v>
      </c>
      <c r="I456" s="262"/>
      <c r="J456" s="258"/>
      <c r="K456" s="258"/>
      <c r="L456" s="263"/>
      <c r="M456" s="264"/>
      <c r="N456" s="265"/>
      <c r="O456" s="265"/>
      <c r="P456" s="265"/>
      <c r="Q456" s="265"/>
      <c r="R456" s="265"/>
      <c r="S456" s="265"/>
      <c r="T456" s="26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7" t="s">
        <v>138</v>
      </c>
      <c r="AU456" s="267" t="s">
        <v>87</v>
      </c>
      <c r="AV456" s="13" t="s">
        <v>85</v>
      </c>
      <c r="AW456" s="13" t="s">
        <v>34</v>
      </c>
      <c r="AX456" s="13" t="s">
        <v>78</v>
      </c>
      <c r="AY456" s="267" t="s">
        <v>129</v>
      </c>
    </row>
    <row r="457" s="14" customFormat="1">
      <c r="A457" s="14"/>
      <c r="B457" s="268"/>
      <c r="C457" s="269"/>
      <c r="D457" s="259" t="s">
        <v>138</v>
      </c>
      <c r="E457" s="270" t="s">
        <v>1</v>
      </c>
      <c r="F457" s="271" t="s">
        <v>764</v>
      </c>
      <c r="G457" s="269"/>
      <c r="H457" s="272">
        <v>236</v>
      </c>
      <c r="I457" s="273"/>
      <c r="J457" s="269"/>
      <c r="K457" s="269"/>
      <c r="L457" s="274"/>
      <c r="M457" s="275"/>
      <c r="N457" s="276"/>
      <c r="O457" s="276"/>
      <c r="P457" s="276"/>
      <c r="Q457" s="276"/>
      <c r="R457" s="276"/>
      <c r="S457" s="276"/>
      <c r="T457" s="27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8" t="s">
        <v>138</v>
      </c>
      <c r="AU457" s="278" t="s">
        <v>87</v>
      </c>
      <c r="AV457" s="14" t="s">
        <v>87</v>
      </c>
      <c r="AW457" s="14" t="s">
        <v>34</v>
      </c>
      <c r="AX457" s="14" t="s">
        <v>78</v>
      </c>
      <c r="AY457" s="278" t="s">
        <v>129</v>
      </c>
    </row>
    <row r="458" s="15" customFormat="1">
      <c r="A458" s="15"/>
      <c r="B458" s="279"/>
      <c r="C458" s="280"/>
      <c r="D458" s="259" t="s">
        <v>138</v>
      </c>
      <c r="E458" s="281" t="s">
        <v>1</v>
      </c>
      <c r="F458" s="282" t="s">
        <v>141</v>
      </c>
      <c r="G458" s="280"/>
      <c r="H458" s="283">
        <v>236</v>
      </c>
      <c r="I458" s="284"/>
      <c r="J458" s="280"/>
      <c r="K458" s="280"/>
      <c r="L458" s="285"/>
      <c r="M458" s="286"/>
      <c r="N458" s="287"/>
      <c r="O458" s="287"/>
      <c r="P458" s="287"/>
      <c r="Q458" s="287"/>
      <c r="R458" s="287"/>
      <c r="S458" s="287"/>
      <c r="T458" s="288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89" t="s">
        <v>138</v>
      </c>
      <c r="AU458" s="289" t="s">
        <v>87</v>
      </c>
      <c r="AV458" s="15" t="s">
        <v>136</v>
      </c>
      <c r="AW458" s="15" t="s">
        <v>34</v>
      </c>
      <c r="AX458" s="15" t="s">
        <v>85</v>
      </c>
      <c r="AY458" s="289" t="s">
        <v>129</v>
      </c>
    </row>
    <row r="459" s="2" customFormat="1" ht="16.5" customHeight="1">
      <c r="A459" s="39"/>
      <c r="B459" s="40"/>
      <c r="C459" s="244" t="s">
        <v>548</v>
      </c>
      <c r="D459" s="244" t="s">
        <v>131</v>
      </c>
      <c r="E459" s="245" t="s">
        <v>839</v>
      </c>
      <c r="F459" s="246" t="s">
        <v>840</v>
      </c>
      <c r="G459" s="247" t="s">
        <v>134</v>
      </c>
      <c r="H459" s="248">
        <v>248</v>
      </c>
      <c r="I459" s="249"/>
      <c r="J459" s="250">
        <f>ROUND(I459*H459,2)</f>
        <v>0</v>
      </c>
      <c r="K459" s="246" t="s">
        <v>135</v>
      </c>
      <c r="L459" s="45"/>
      <c r="M459" s="251" t="s">
        <v>1</v>
      </c>
      <c r="N459" s="252" t="s">
        <v>43</v>
      </c>
      <c r="O459" s="92"/>
      <c r="P459" s="253">
        <f>O459*H459</f>
        <v>0</v>
      </c>
      <c r="Q459" s="253">
        <v>0</v>
      </c>
      <c r="R459" s="253">
        <f>Q459*H459</f>
        <v>0</v>
      </c>
      <c r="S459" s="253">
        <v>0</v>
      </c>
      <c r="T459" s="25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55" t="s">
        <v>136</v>
      </c>
      <c r="AT459" s="255" t="s">
        <v>131</v>
      </c>
      <c r="AU459" s="255" t="s">
        <v>87</v>
      </c>
      <c r="AY459" s="18" t="s">
        <v>129</v>
      </c>
      <c r="BE459" s="256">
        <f>IF(N459="základní",J459,0)</f>
        <v>0</v>
      </c>
      <c r="BF459" s="256">
        <f>IF(N459="snížená",J459,0)</f>
        <v>0</v>
      </c>
      <c r="BG459" s="256">
        <f>IF(N459="zákl. přenesená",J459,0)</f>
        <v>0</v>
      </c>
      <c r="BH459" s="256">
        <f>IF(N459="sníž. přenesená",J459,0)</f>
        <v>0</v>
      </c>
      <c r="BI459" s="256">
        <f>IF(N459="nulová",J459,0)</f>
        <v>0</v>
      </c>
      <c r="BJ459" s="18" t="s">
        <v>85</v>
      </c>
      <c r="BK459" s="256">
        <f>ROUND(I459*H459,2)</f>
        <v>0</v>
      </c>
      <c r="BL459" s="18" t="s">
        <v>136</v>
      </c>
      <c r="BM459" s="255" t="s">
        <v>841</v>
      </c>
    </row>
    <row r="460" s="13" customFormat="1">
      <c r="A460" s="13"/>
      <c r="B460" s="257"/>
      <c r="C460" s="258"/>
      <c r="D460" s="259" t="s">
        <v>138</v>
      </c>
      <c r="E460" s="260" t="s">
        <v>1</v>
      </c>
      <c r="F460" s="261" t="s">
        <v>811</v>
      </c>
      <c r="G460" s="258"/>
      <c r="H460" s="260" t="s">
        <v>1</v>
      </c>
      <c r="I460" s="262"/>
      <c r="J460" s="258"/>
      <c r="K460" s="258"/>
      <c r="L460" s="263"/>
      <c r="M460" s="264"/>
      <c r="N460" s="265"/>
      <c r="O460" s="265"/>
      <c r="P460" s="265"/>
      <c r="Q460" s="265"/>
      <c r="R460" s="265"/>
      <c r="S460" s="265"/>
      <c r="T460" s="26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7" t="s">
        <v>138</v>
      </c>
      <c r="AU460" s="267" t="s">
        <v>87</v>
      </c>
      <c r="AV460" s="13" t="s">
        <v>85</v>
      </c>
      <c r="AW460" s="13" t="s">
        <v>34</v>
      </c>
      <c r="AX460" s="13" t="s">
        <v>78</v>
      </c>
      <c r="AY460" s="267" t="s">
        <v>129</v>
      </c>
    </row>
    <row r="461" s="14" customFormat="1">
      <c r="A461" s="14"/>
      <c r="B461" s="268"/>
      <c r="C461" s="269"/>
      <c r="D461" s="259" t="s">
        <v>138</v>
      </c>
      <c r="E461" s="270" t="s">
        <v>1</v>
      </c>
      <c r="F461" s="271" t="s">
        <v>195</v>
      </c>
      <c r="G461" s="269"/>
      <c r="H461" s="272">
        <v>248</v>
      </c>
      <c r="I461" s="273"/>
      <c r="J461" s="269"/>
      <c r="K461" s="269"/>
      <c r="L461" s="274"/>
      <c r="M461" s="275"/>
      <c r="N461" s="276"/>
      <c r="O461" s="276"/>
      <c r="P461" s="276"/>
      <c r="Q461" s="276"/>
      <c r="R461" s="276"/>
      <c r="S461" s="276"/>
      <c r="T461" s="27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8" t="s">
        <v>138</v>
      </c>
      <c r="AU461" s="278" t="s">
        <v>87</v>
      </c>
      <c r="AV461" s="14" t="s">
        <v>87</v>
      </c>
      <c r="AW461" s="14" t="s">
        <v>34</v>
      </c>
      <c r="AX461" s="14" t="s">
        <v>78</v>
      </c>
      <c r="AY461" s="278" t="s">
        <v>129</v>
      </c>
    </row>
    <row r="462" s="15" customFormat="1">
      <c r="A462" s="15"/>
      <c r="B462" s="279"/>
      <c r="C462" s="280"/>
      <c r="D462" s="259" t="s">
        <v>138</v>
      </c>
      <c r="E462" s="281" t="s">
        <v>1</v>
      </c>
      <c r="F462" s="282" t="s">
        <v>141</v>
      </c>
      <c r="G462" s="280"/>
      <c r="H462" s="283">
        <v>248</v>
      </c>
      <c r="I462" s="284"/>
      <c r="J462" s="280"/>
      <c r="K462" s="280"/>
      <c r="L462" s="285"/>
      <c r="M462" s="286"/>
      <c r="N462" s="287"/>
      <c r="O462" s="287"/>
      <c r="P462" s="287"/>
      <c r="Q462" s="287"/>
      <c r="R462" s="287"/>
      <c r="S462" s="287"/>
      <c r="T462" s="288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89" t="s">
        <v>138</v>
      </c>
      <c r="AU462" s="289" t="s">
        <v>87</v>
      </c>
      <c r="AV462" s="15" t="s">
        <v>136</v>
      </c>
      <c r="AW462" s="15" t="s">
        <v>34</v>
      </c>
      <c r="AX462" s="15" t="s">
        <v>85</v>
      </c>
      <c r="AY462" s="289" t="s">
        <v>129</v>
      </c>
    </row>
    <row r="463" s="2" customFormat="1" ht="16.5" customHeight="1">
      <c r="A463" s="39"/>
      <c r="B463" s="40"/>
      <c r="C463" s="244" t="s">
        <v>552</v>
      </c>
      <c r="D463" s="244" t="s">
        <v>131</v>
      </c>
      <c r="E463" s="245" t="s">
        <v>839</v>
      </c>
      <c r="F463" s="246" t="s">
        <v>840</v>
      </c>
      <c r="G463" s="247" t="s">
        <v>134</v>
      </c>
      <c r="H463" s="248">
        <v>215</v>
      </c>
      <c r="I463" s="249"/>
      <c r="J463" s="250">
        <f>ROUND(I463*H463,2)</f>
        <v>0</v>
      </c>
      <c r="K463" s="246" t="s">
        <v>135</v>
      </c>
      <c r="L463" s="45"/>
      <c r="M463" s="251" t="s">
        <v>1</v>
      </c>
      <c r="N463" s="252" t="s">
        <v>43</v>
      </c>
      <c r="O463" s="92"/>
      <c r="P463" s="253">
        <f>O463*H463</f>
        <v>0</v>
      </c>
      <c r="Q463" s="253">
        <v>0</v>
      </c>
      <c r="R463" s="253">
        <f>Q463*H463</f>
        <v>0</v>
      </c>
      <c r="S463" s="253">
        <v>0</v>
      </c>
      <c r="T463" s="254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55" t="s">
        <v>136</v>
      </c>
      <c r="AT463" s="255" t="s">
        <v>131</v>
      </c>
      <c r="AU463" s="255" t="s">
        <v>87</v>
      </c>
      <c r="AY463" s="18" t="s">
        <v>129</v>
      </c>
      <c r="BE463" s="256">
        <f>IF(N463="základní",J463,0)</f>
        <v>0</v>
      </c>
      <c r="BF463" s="256">
        <f>IF(N463="snížená",J463,0)</f>
        <v>0</v>
      </c>
      <c r="BG463" s="256">
        <f>IF(N463="zákl. přenesená",J463,0)</f>
        <v>0</v>
      </c>
      <c r="BH463" s="256">
        <f>IF(N463="sníž. přenesená",J463,0)</f>
        <v>0</v>
      </c>
      <c r="BI463" s="256">
        <f>IF(N463="nulová",J463,0)</f>
        <v>0</v>
      </c>
      <c r="BJ463" s="18" t="s">
        <v>85</v>
      </c>
      <c r="BK463" s="256">
        <f>ROUND(I463*H463,2)</f>
        <v>0</v>
      </c>
      <c r="BL463" s="18" t="s">
        <v>136</v>
      </c>
      <c r="BM463" s="255" t="s">
        <v>842</v>
      </c>
    </row>
    <row r="464" s="13" customFormat="1">
      <c r="A464" s="13"/>
      <c r="B464" s="257"/>
      <c r="C464" s="258"/>
      <c r="D464" s="259" t="s">
        <v>138</v>
      </c>
      <c r="E464" s="260" t="s">
        <v>1</v>
      </c>
      <c r="F464" s="261" t="s">
        <v>806</v>
      </c>
      <c r="G464" s="258"/>
      <c r="H464" s="260" t="s">
        <v>1</v>
      </c>
      <c r="I464" s="262"/>
      <c r="J464" s="258"/>
      <c r="K464" s="258"/>
      <c r="L464" s="263"/>
      <c r="M464" s="264"/>
      <c r="N464" s="265"/>
      <c r="O464" s="265"/>
      <c r="P464" s="265"/>
      <c r="Q464" s="265"/>
      <c r="R464" s="265"/>
      <c r="S464" s="265"/>
      <c r="T464" s="26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7" t="s">
        <v>138</v>
      </c>
      <c r="AU464" s="267" t="s">
        <v>87</v>
      </c>
      <c r="AV464" s="13" t="s">
        <v>85</v>
      </c>
      <c r="AW464" s="13" t="s">
        <v>34</v>
      </c>
      <c r="AX464" s="13" t="s">
        <v>78</v>
      </c>
      <c r="AY464" s="267" t="s">
        <v>129</v>
      </c>
    </row>
    <row r="465" s="14" customFormat="1">
      <c r="A465" s="14"/>
      <c r="B465" s="268"/>
      <c r="C465" s="269"/>
      <c r="D465" s="259" t="s">
        <v>138</v>
      </c>
      <c r="E465" s="270" t="s">
        <v>1</v>
      </c>
      <c r="F465" s="271" t="s">
        <v>807</v>
      </c>
      <c r="G465" s="269"/>
      <c r="H465" s="272">
        <v>215</v>
      </c>
      <c r="I465" s="273"/>
      <c r="J465" s="269"/>
      <c r="K465" s="269"/>
      <c r="L465" s="274"/>
      <c r="M465" s="275"/>
      <c r="N465" s="276"/>
      <c r="O465" s="276"/>
      <c r="P465" s="276"/>
      <c r="Q465" s="276"/>
      <c r="R465" s="276"/>
      <c r="S465" s="276"/>
      <c r="T465" s="27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8" t="s">
        <v>138</v>
      </c>
      <c r="AU465" s="278" t="s">
        <v>87</v>
      </c>
      <c r="AV465" s="14" t="s">
        <v>87</v>
      </c>
      <c r="AW465" s="14" t="s">
        <v>34</v>
      </c>
      <c r="AX465" s="14" t="s">
        <v>78</v>
      </c>
      <c r="AY465" s="278" t="s">
        <v>129</v>
      </c>
    </row>
    <row r="466" s="15" customFormat="1">
      <c r="A466" s="15"/>
      <c r="B466" s="279"/>
      <c r="C466" s="280"/>
      <c r="D466" s="259" t="s">
        <v>138</v>
      </c>
      <c r="E466" s="281" t="s">
        <v>1</v>
      </c>
      <c r="F466" s="282" t="s">
        <v>141</v>
      </c>
      <c r="G466" s="280"/>
      <c r="H466" s="283">
        <v>215</v>
      </c>
      <c r="I466" s="284"/>
      <c r="J466" s="280"/>
      <c r="K466" s="280"/>
      <c r="L466" s="285"/>
      <c r="M466" s="286"/>
      <c r="N466" s="287"/>
      <c r="O466" s="287"/>
      <c r="P466" s="287"/>
      <c r="Q466" s="287"/>
      <c r="R466" s="287"/>
      <c r="S466" s="287"/>
      <c r="T466" s="28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89" t="s">
        <v>138</v>
      </c>
      <c r="AU466" s="289" t="s">
        <v>87</v>
      </c>
      <c r="AV466" s="15" t="s">
        <v>136</v>
      </c>
      <c r="AW466" s="15" t="s">
        <v>34</v>
      </c>
      <c r="AX466" s="15" t="s">
        <v>85</v>
      </c>
      <c r="AY466" s="289" t="s">
        <v>129</v>
      </c>
    </row>
    <row r="467" s="2" customFormat="1" ht="16.5" customHeight="1">
      <c r="A467" s="39"/>
      <c r="B467" s="40"/>
      <c r="C467" s="244" t="s">
        <v>843</v>
      </c>
      <c r="D467" s="244" t="s">
        <v>131</v>
      </c>
      <c r="E467" s="245" t="s">
        <v>839</v>
      </c>
      <c r="F467" s="246" t="s">
        <v>840</v>
      </c>
      <c r="G467" s="247" t="s">
        <v>134</v>
      </c>
      <c r="H467" s="248">
        <v>24</v>
      </c>
      <c r="I467" s="249"/>
      <c r="J467" s="250">
        <f>ROUND(I467*H467,2)</f>
        <v>0</v>
      </c>
      <c r="K467" s="246" t="s">
        <v>135</v>
      </c>
      <c r="L467" s="45"/>
      <c r="M467" s="251" t="s">
        <v>1</v>
      </c>
      <c r="N467" s="252" t="s">
        <v>43</v>
      </c>
      <c r="O467" s="92"/>
      <c r="P467" s="253">
        <f>O467*H467</f>
        <v>0</v>
      </c>
      <c r="Q467" s="253">
        <v>0</v>
      </c>
      <c r="R467" s="253">
        <f>Q467*H467</f>
        <v>0</v>
      </c>
      <c r="S467" s="253">
        <v>0</v>
      </c>
      <c r="T467" s="254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55" t="s">
        <v>136</v>
      </c>
      <c r="AT467" s="255" t="s">
        <v>131</v>
      </c>
      <c r="AU467" s="255" t="s">
        <v>87</v>
      </c>
      <c r="AY467" s="18" t="s">
        <v>129</v>
      </c>
      <c r="BE467" s="256">
        <f>IF(N467="základní",J467,0)</f>
        <v>0</v>
      </c>
      <c r="BF467" s="256">
        <f>IF(N467="snížená",J467,0)</f>
        <v>0</v>
      </c>
      <c r="BG467" s="256">
        <f>IF(N467="zákl. přenesená",J467,0)</f>
        <v>0</v>
      </c>
      <c r="BH467" s="256">
        <f>IF(N467="sníž. přenesená",J467,0)</f>
        <v>0</v>
      </c>
      <c r="BI467" s="256">
        <f>IF(N467="nulová",J467,0)</f>
        <v>0</v>
      </c>
      <c r="BJ467" s="18" t="s">
        <v>85</v>
      </c>
      <c r="BK467" s="256">
        <f>ROUND(I467*H467,2)</f>
        <v>0</v>
      </c>
      <c r="BL467" s="18" t="s">
        <v>136</v>
      </c>
      <c r="BM467" s="255" t="s">
        <v>844</v>
      </c>
    </row>
    <row r="468" s="13" customFormat="1">
      <c r="A468" s="13"/>
      <c r="B468" s="257"/>
      <c r="C468" s="258"/>
      <c r="D468" s="259" t="s">
        <v>138</v>
      </c>
      <c r="E468" s="260" t="s">
        <v>1</v>
      </c>
      <c r="F468" s="261" t="s">
        <v>845</v>
      </c>
      <c r="G468" s="258"/>
      <c r="H468" s="260" t="s">
        <v>1</v>
      </c>
      <c r="I468" s="262"/>
      <c r="J468" s="258"/>
      <c r="K468" s="258"/>
      <c r="L468" s="263"/>
      <c r="M468" s="264"/>
      <c r="N468" s="265"/>
      <c r="O468" s="265"/>
      <c r="P468" s="265"/>
      <c r="Q468" s="265"/>
      <c r="R468" s="265"/>
      <c r="S468" s="265"/>
      <c r="T468" s="26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7" t="s">
        <v>138</v>
      </c>
      <c r="AU468" s="267" t="s">
        <v>87</v>
      </c>
      <c r="AV468" s="13" t="s">
        <v>85</v>
      </c>
      <c r="AW468" s="13" t="s">
        <v>34</v>
      </c>
      <c r="AX468" s="13" t="s">
        <v>78</v>
      </c>
      <c r="AY468" s="267" t="s">
        <v>129</v>
      </c>
    </row>
    <row r="469" s="14" customFormat="1">
      <c r="A469" s="14"/>
      <c r="B469" s="268"/>
      <c r="C469" s="269"/>
      <c r="D469" s="259" t="s">
        <v>138</v>
      </c>
      <c r="E469" s="270" t="s">
        <v>1</v>
      </c>
      <c r="F469" s="271" t="s">
        <v>254</v>
      </c>
      <c r="G469" s="269"/>
      <c r="H469" s="272">
        <v>24</v>
      </c>
      <c r="I469" s="273"/>
      <c r="J469" s="269"/>
      <c r="K469" s="269"/>
      <c r="L469" s="274"/>
      <c r="M469" s="275"/>
      <c r="N469" s="276"/>
      <c r="O469" s="276"/>
      <c r="P469" s="276"/>
      <c r="Q469" s="276"/>
      <c r="R469" s="276"/>
      <c r="S469" s="276"/>
      <c r="T469" s="27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8" t="s">
        <v>138</v>
      </c>
      <c r="AU469" s="278" t="s">
        <v>87</v>
      </c>
      <c r="AV469" s="14" t="s">
        <v>87</v>
      </c>
      <c r="AW469" s="14" t="s">
        <v>34</v>
      </c>
      <c r="AX469" s="14" t="s">
        <v>78</v>
      </c>
      <c r="AY469" s="278" t="s">
        <v>129</v>
      </c>
    </row>
    <row r="470" s="15" customFormat="1">
      <c r="A470" s="15"/>
      <c r="B470" s="279"/>
      <c r="C470" s="280"/>
      <c r="D470" s="259" t="s">
        <v>138</v>
      </c>
      <c r="E470" s="281" t="s">
        <v>1</v>
      </c>
      <c r="F470" s="282" t="s">
        <v>141</v>
      </c>
      <c r="G470" s="280"/>
      <c r="H470" s="283">
        <v>24</v>
      </c>
      <c r="I470" s="284"/>
      <c r="J470" s="280"/>
      <c r="K470" s="280"/>
      <c r="L470" s="285"/>
      <c r="M470" s="286"/>
      <c r="N470" s="287"/>
      <c r="O470" s="287"/>
      <c r="P470" s="287"/>
      <c r="Q470" s="287"/>
      <c r="R470" s="287"/>
      <c r="S470" s="287"/>
      <c r="T470" s="288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9" t="s">
        <v>138</v>
      </c>
      <c r="AU470" s="289" t="s">
        <v>87</v>
      </c>
      <c r="AV470" s="15" t="s">
        <v>136</v>
      </c>
      <c r="AW470" s="15" t="s">
        <v>34</v>
      </c>
      <c r="AX470" s="15" t="s">
        <v>85</v>
      </c>
      <c r="AY470" s="289" t="s">
        <v>129</v>
      </c>
    </row>
    <row r="471" s="2" customFormat="1" ht="16.5" customHeight="1">
      <c r="A471" s="39"/>
      <c r="B471" s="40"/>
      <c r="C471" s="244" t="s">
        <v>846</v>
      </c>
      <c r="D471" s="244" t="s">
        <v>131</v>
      </c>
      <c r="E471" s="245" t="s">
        <v>847</v>
      </c>
      <c r="F471" s="246" t="s">
        <v>848</v>
      </c>
      <c r="G471" s="247" t="s">
        <v>134</v>
      </c>
      <c r="H471" s="248">
        <v>24</v>
      </c>
      <c r="I471" s="249"/>
      <c r="J471" s="250">
        <f>ROUND(I471*H471,2)</f>
        <v>0</v>
      </c>
      <c r="K471" s="246" t="s">
        <v>135</v>
      </c>
      <c r="L471" s="45"/>
      <c r="M471" s="251" t="s">
        <v>1</v>
      </c>
      <c r="N471" s="252" t="s">
        <v>43</v>
      </c>
      <c r="O471" s="92"/>
      <c r="P471" s="253">
        <f>O471*H471</f>
        <v>0</v>
      </c>
      <c r="Q471" s="253">
        <v>0</v>
      </c>
      <c r="R471" s="253">
        <f>Q471*H471</f>
        <v>0</v>
      </c>
      <c r="S471" s="253">
        <v>0</v>
      </c>
      <c r="T471" s="25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55" t="s">
        <v>136</v>
      </c>
      <c r="AT471" s="255" t="s">
        <v>131</v>
      </c>
      <c r="AU471" s="255" t="s">
        <v>87</v>
      </c>
      <c r="AY471" s="18" t="s">
        <v>129</v>
      </c>
      <c r="BE471" s="256">
        <f>IF(N471="základní",J471,0)</f>
        <v>0</v>
      </c>
      <c r="BF471" s="256">
        <f>IF(N471="snížená",J471,0)</f>
        <v>0</v>
      </c>
      <c r="BG471" s="256">
        <f>IF(N471="zákl. přenesená",J471,0)</f>
        <v>0</v>
      </c>
      <c r="BH471" s="256">
        <f>IF(N471="sníž. přenesená",J471,0)</f>
        <v>0</v>
      </c>
      <c r="BI471" s="256">
        <f>IF(N471="nulová",J471,0)</f>
        <v>0</v>
      </c>
      <c r="BJ471" s="18" t="s">
        <v>85</v>
      </c>
      <c r="BK471" s="256">
        <f>ROUND(I471*H471,2)</f>
        <v>0</v>
      </c>
      <c r="BL471" s="18" t="s">
        <v>136</v>
      </c>
      <c r="BM471" s="255" t="s">
        <v>849</v>
      </c>
    </row>
    <row r="472" s="13" customFormat="1">
      <c r="A472" s="13"/>
      <c r="B472" s="257"/>
      <c r="C472" s="258"/>
      <c r="D472" s="259" t="s">
        <v>138</v>
      </c>
      <c r="E472" s="260" t="s">
        <v>1</v>
      </c>
      <c r="F472" s="261" t="s">
        <v>850</v>
      </c>
      <c r="G472" s="258"/>
      <c r="H472" s="260" t="s">
        <v>1</v>
      </c>
      <c r="I472" s="262"/>
      <c r="J472" s="258"/>
      <c r="K472" s="258"/>
      <c r="L472" s="263"/>
      <c r="M472" s="264"/>
      <c r="N472" s="265"/>
      <c r="O472" s="265"/>
      <c r="P472" s="265"/>
      <c r="Q472" s="265"/>
      <c r="R472" s="265"/>
      <c r="S472" s="265"/>
      <c r="T472" s="26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67" t="s">
        <v>138</v>
      </c>
      <c r="AU472" s="267" t="s">
        <v>87</v>
      </c>
      <c r="AV472" s="13" t="s">
        <v>85</v>
      </c>
      <c r="AW472" s="13" t="s">
        <v>34</v>
      </c>
      <c r="AX472" s="13" t="s">
        <v>78</v>
      </c>
      <c r="AY472" s="267" t="s">
        <v>129</v>
      </c>
    </row>
    <row r="473" s="14" customFormat="1">
      <c r="A473" s="14"/>
      <c r="B473" s="268"/>
      <c r="C473" s="269"/>
      <c r="D473" s="259" t="s">
        <v>138</v>
      </c>
      <c r="E473" s="270" t="s">
        <v>1</v>
      </c>
      <c r="F473" s="271" t="s">
        <v>254</v>
      </c>
      <c r="G473" s="269"/>
      <c r="H473" s="272">
        <v>24</v>
      </c>
      <c r="I473" s="273"/>
      <c r="J473" s="269"/>
      <c r="K473" s="269"/>
      <c r="L473" s="274"/>
      <c r="M473" s="275"/>
      <c r="N473" s="276"/>
      <c r="O473" s="276"/>
      <c r="P473" s="276"/>
      <c r="Q473" s="276"/>
      <c r="R473" s="276"/>
      <c r="S473" s="276"/>
      <c r="T473" s="27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8" t="s">
        <v>138</v>
      </c>
      <c r="AU473" s="278" t="s">
        <v>87</v>
      </c>
      <c r="AV473" s="14" t="s">
        <v>87</v>
      </c>
      <c r="AW473" s="14" t="s">
        <v>34</v>
      </c>
      <c r="AX473" s="14" t="s">
        <v>78</v>
      </c>
      <c r="AY473" s="278" t="s">
        <v>129</v>
      </c>
    </row>
    <row r="474" s="15" customFormat="1">
      <c r="A474" s="15"/>
      <c r="B474" s="279"/>
      <c r="C474" s="280"/>
      <c r="D474" s="259" t="s">
        <v>138</v>
      </c>
      <c r="E474" s="281" t="s">
        <v>1</v>
      </c>
      <c r="F474" s="282" t="s">
        <v>141</v>
      </c>
      <c r="G474" s="280"/>
      <c r="H474" s="283">
        <v>24</v>
      </c>
      <c r="I474" s="284"/>
      <c r="J474" s="280"/>
      <c r="K474" s="280"/>
      <c r="L474" s="285"/>
      <c r="M474" s="286"/>
      <c r="N474" s="287"/>
      <c r="O474" s="287"/>
      <c r="P474" s="287"/>
      <c r="Q474" s="287"/>
      <c r="R474" s="287"/>
      <c r="S474" s="287"/>
      <c r="T474" s="28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89" t="s">
        <v>138</v>
      </c>
      <c r="AU474" s="289" t="s">
        <v>87</v>
      </c>
      <c r="AV474" s="15" t="s">
        <v>136</v>
      </c>
      <c r="AW474" s="15" t="s">
        <v>34</v>
      </c>
      <c r="AX474" s="15" t="s">
        <v>85</v>
      </c>
      <c r="AY474" s="289" t="s">
        <v>129</v>
      </c>
    </row>
    <row r="475" s="2" customFormat="1" ht="16.5" customHeight="1">
      <c r="A475" s="39"/>
      <c r="B475" s="40"/>
      <c r="C475" s="244" t="s">
        <v>851</v>
      </c>
      <c r="D475" s="244" t="s">
        <v>131</v>
      </c>
      <c r="E475" s="245" t="s">
        <v>852</v>
      </c>
      <c r="F475" s="246" t="s">
        <v>853</v>
      </c>
      <c r="G475" s="247" t="s">
        <v>134</v>
      </c>
      <c r="H475" s="248">
        <v>248</v>
      </c>
      <c r="I475" s="249"/>
      <c r="J475" s="250">
        <f>ROUND(I475*H475,2)</f>
        <v>0</v>
      </c>
      <c r="K475" s="246" t="s">
        <v>135</v>
      </c>
      <c r="L475" s="45"/>
      <c r="M475" s="251" t="s">
        <v>1</v>
      </c>
      <c r="N475" s="252" t="s">
        <v>43</v>
      </c>
      <c r="O475" s="92"/>
      <c r="P475" s="253">
        <f>O475*H475</f>
        <v>0</v>
      </c>
      <c r="Q475" s="253">
        <v>0</v>
      </c>
      <c r="R475" s="253">
        <f>Q475*H475</f>
        <v>0</v>
      </c>
      <c r="S475" s="253">
        <v>0</v>
      </c>
      <c r="T475" s="254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55" t="s">
        <v>136</v>
      </c>
      <c r="AT475" s="255" t="s">
        <v>131</v>
      </c>
      <c r="AU475" s="255" t="s">
        <v>87</v>
      </c>
      <c r="AY475" s="18" t="s">
        <v>129</v>
      </c>
      <c r="BE475" s="256">
        <f>IF(N475="základní",J475,0)</f>
        <v>0</v>
      </c>
      <c r="BF475" s="256">
        <f>IF(N475="snížená",J475,0)</f>
        <v>0</v>
      </c>
      <c r="BG475" s="256">
        <f>IF(N475="zákl. přenesená",J475,0)</f>
        <v>0</v>
      </c>
      <c r="BH475" s="256">
        <f>IF(N475="sníž. přenesená",J475,0)</f>
        <v>0</v>
      </c>
      <c r="BI475" s="256">
        <f>IF(N475="nulová",J475,0)</f>
        <v>0</v>
      </c>
      <c r="BJ475" s="18" t="s">
        <v>85</v>
      </c>
      <c r="BK475" s="256">
        <f>ROUND(I475*H475,2)</f>
        <v>0</v>
      </c>
      <c r="BL475" s="18" t="s">
        <v>136</v>
      </c>
      <c r="BM475" s="255" t="s">
        <v>854</v>
      </c>
    </row>
    <row r="476" s="13" customFormat="1">
      <c r="A476" s="13"/>
      <c r="B476" s="257"/>
      <c r="C476" s="258"/>
      <c r="D476" s="259" t="s">
        <v>138</v>
      </c>
      <c r="E476" s="260" t="s">
        <v>1</v>
      </c>
      <c r="F476" s="261" t="s">
        <v>811</v>
      </c>
      <c r="G476" s="258"/>
      <c r="H476" s="260" t="s">
        <v>1</v>
      </c>
      <c r="I476" s="262"/>
      <c r="J476" s="258"/>
      <c r="K476" s="258"/>
      <c r="L476" s="263"/>
      <c r="M476" s="264"/>
      <c r="N476" s="265"/>
      <c r="O476" s="265"/>
      <c r="P476" s="265"/>
      <c r="Q476" s="265"/>
      <c r="R476" s="265"/>
      <c r="S476" s="265"/>
      <c r="T476" s="26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67" t="s">
        <v>138</v>
      </c>
      <c r="AU476" s="267" t="s">
        <v>87</v>
      </c>
      <c r="AV476" s="13" t="s">
        <v>85</v>
      </c>
      <c r="AW476" s="13" t="s">
        <v>34</v>
      </c>
      <c r="AX476" s="13" t="s">
        <v>78</v>
      </c>
      <c r="AY476" s="267" t="s">
        <v>129</v>
      </c>
    </row>
    <row r="477" s="14" customFormat="1">
      <c r="A477" s="14"/>
      <c r="B477" s="268"/>
      <c r="C477" s="269"/>
      <c r="D477" s="259" t="s">
        <v>138</v>
      </c>
      <c r="E477" s="270" t="s">
        <v>1</v>
      </c>
      <c r="F477" s="271" t="s">
        <v>195</v>
      </c>
      <c r="G477" s="269"/>
      <c r="H477" s="272">
        <v>248</v>
      </c>
      <c r="I477" s="273"/>
      <c r="J477" s="269"/>
      <c r="K477" s="269"/>
      <c r="L477" s="274"/>
      <c r="M477" s="275"/>
      <c r="N477" s="276"/>
      <c r="O477" s="276"/>
      <c r="P477" s="276"/>
      <c r="Q477" s="276"/>
      <c r="R477" s="276"/>
      <c r="S477" s="276"/>
      <c r="T477" s="27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8" t="s">
        <v>138</v>
      </c>
      <c r="AU477" s="278" t="s">
        <v>87</v>
      </c>
      <c r="AV477" s="14" t="s">
        <v>87</v>
      </c>
      <c r="AW477" s="14" t="s">
        <v>34</v>
      </c>
      <c r="AX477" s="14" t="s">
        <v>78</v>
      </c>
      <c r="AY477" s="278" t="s">
        <v>129</v>
      </c>
    </row>
    <row r="478" s="15" customFormat="1">
      <c r="A478" s="15"/>
      <c r="B478" s="279"/>
      <c r="C478" s="280"/>
      <c r="D478" s="259" t="s">
        <v>138</v>
      </c>
      <c r="E478" s="281" t="s">
        <v>1</v>
      </c>
      <c r="F478" s="282" t="s">
        <v>141</v>
      </c>
      <c r="G478" s="280"/>
      <c r="H478" s="283">
        <v>248</v>
      </c>
      <c r="I478" s="284"/>
      <c r="J478" s="280"/>
      <c r="K478" s="280"/>
      <c r="L478" s="285"/>
      <c r="M478" s="286"/>
      <c r="N478" s="287"/>
      <c r="O478" s="287"/>
      <c r="P478" s="287"/>
      <c r="Q478" s="287"/>
      <c r="R478" s="287"/>
      <c r="S478" s="287"/>
      <c r="T478" s="288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89" t="s">
        <v>138</v>
      </c>
      <c r="AU478" s="289" t="s">
        <v>87</v>
      </c>
      <c r="AV478" s="15" t="s">
        <v>136</v>
      </c>
      <c r="AW478" s="15" t="s">
        <v>34</v>
      </c>
      <c r="AX478" s="15" t="s">
        <v>85</v>
      </c>
      <c r="AY478" s="289" t="s">
        <v>129</v>
      </c>
    </row>
    <row r="479" s="2" customFormat="1" ht="16.5" customHeight="1">
      <c r="A479" s="39"/>
      <c r="B479" s="40"/>
      <c r="C479" s="244" t="s">
        <v>855</v>
      </c>
      <c r="D479" s="244" t="s">
        <v>131</v>
      </c>
      <c r="E479" s="245" t="s">
        <v>852</v>
      </c>
      <c r="F479" s="246" t="s">
        <v>853</v>
      </c>
      <c r="G479" s="247" t="s">
        <v>134</v>
      </c>
      <c r="H479" s="248">
        <v>215</v>
      </c>
      <c r="I479" s="249"/>
      <c r="J479" s="250">
        <f>ROUND(I479*H479,2)</f>
        <v>0</v>
      </c>
      <c r="K479" s="246" t="s">
        <v>135</v>
      </c>
      <c r="L479" s="45"/>
      <c r="M479" s="251" t="s">
        <v>1</v>
      </c>
      <c r="N479" s="252" t="s">
        <v>43</v>
      </c>
      <c r="O479" s="92"/>
      <c r="P479" s="253">
        <f>O479*H479</f>
        <v>0</v>
      </c>
      <c r="Q479" s="253">
        <v>0</v>
      </c>
      <c r="R479" s="253">
        <f>Q479*H479</f>
        <v>0</v>
      </c>
      <c r="S479" s="253">
        <v>0</v>
      </c>
      <c r="T479" s="254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55" t="s">
        <v>136</v>
      </c>
      <c r="AT479" s="255" t="s">
        <v>131</v>
      </c>
      <c r="AU479" s="255" t="s">
        <v>87</v>
      </c>
      <c r="AY479" s="18" t="s">
        <v>129</v>
      </c>
      <c r="BE479" s="256">
        <f>IF(N479="základní",J479,0)</f>
        <v>0</v>
      </c>
      <c r="BF479" s="256">
        <f>IF(N479="snížená",J479,0)</f>
        <v>0</v>
      </c>
      <c r="BG479" s="256">
        <f>IF(N479="zákl. přenesená",J479,0)</f>
        <v>0</v>
      </c>
      <c r="BH479" s="256">
        <f>IF(N479="sníž. přenesená",J479,0)</f>
        <v>0</v>
      </c>
      <c r="BI479" s="256">
        <f>IF(N479="nulová",J479,0)</f>
        <v>0</v>
      </c>
      <c r="BJ479" s="18" t="s">
        <v>85</v>
      </c>
      <c r="BK479" s="256">
        <f>ROUND(I479*H479,2)</f>
        <v>0</v>
      </c>
      <c r="BL479" s="18" t="s">
        <v>136</v>
      </c>
      <c r="BM479" s="255" t="s">
        <v>856</v>
      </c>
    </row>
    <row r="480" s="13" customFormat="1">
      <c r="A480" s="13"/>
      <c r="B480" s="257"/>
      <c r="C480" s="258"/>
      <c r="D480" s="259" t="s">
        <v>138</v>
      </c>
      <c r="E480" s="260" t="s">
        <v>1</v>
      </c>
      <c r="F480" s="261" t="s">
        <v>806</v>
      </c>
      <c r="G480" s="258"/>
      <c r="H480" s="260" t="s">
        <v>1</v>
      </c>
      <c r="I480" s="262"/>
      <c r="J480" s="258"/>
      <c r="K480" s="258"/>
      <c r="L480" s="263"/>
      <c r="M480" s="264"/>
      <c r="N480" s="265"/>
      <c r="O480" s="265"/>
      <c r="P480" s="265"/>
      <c r="Q480" s="265"/>
      <c r="R480" s="265"/>
      <c r="S480" s="265"/>
      <c r="T480" s="26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7" t="s">
        <v>138</v>
      </c>
      <c r="AU480" s="267" t="s">
        <v>87</v>
      </c>
      <c r="AV480" s="13" t="s">
        <v>85</v>
      </c>
      <c r="AW480" s="13" t="s">
        <v>34</v>
      </c>
      <c r="AX480" s="13" t="s">
        <v>78</v>
      </c>
      <c r="AY480" s="267" t="s">
        <v>129</v>
      </c>
    </row>
    <row r="481" s="14" customFormat="1">
      <c r="A481" s="14"/>
      <c r="B481" s="268"/>
      <c r="C481" s="269"/>
      <c r="D481" s="259" t="s">
        <v>138</v>
      </c>
      <c r="E481" s="270" t="s">
        <v>1</v>
      </c>
      <c r="F481" s="271" t="s">
        <v>807</v>
      </c>
      <c r="G481" s="269"/>
      <c r="H481" s="272">
        <v>215</v>
      </c>
      <c r="I481" s="273"/>
      <c r="J481" s="269"/>
      <c r="K481" s="269"/>
      <c r="L481" s="274"/>
      <c r="M481" s="275"/>
      <c r="N481" s="276"/>
      <c r="O481" s="276"/>
      <c r="P481" s="276"/>
      <c r="Q481" s="276"/>
      <c r="R481" s="276"/>
      <c r="S481" s="276"/>
      <c r="T481" s="27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8" t="s">
        <v>138</v>
      </c>
      <c r="AU481" s="278" t="s">
        <v>87</v>
      </c>
      <c r="AV481" s="14" t="s">
        <v>87</v>
      </c>
      <c r="AW481" s="14" t="s">
        <v>34</v>
      </c>
      <c r="AX481" s="14" t="s">
        <v>78</v>
      </c>
      <c r="AY481" s="278" t="s">
        <v>129</v>
      </c>
    </row>
    <row r="482" s="15" customFormat="1">
      <c r="A482" s="15"/>
      <c r="B482" s="279"/>
      <c r="C482" s="280"/>
      <c r="D482" s="259" t="s">
        <v>138</v>
      </c>
      <c r="E482" s="281" t="s">
        <v>1</v>
      </c>
      <c r="F482" s="282" t="s">
        <v>141</v>
      </c>
      <c r="G482" s="280"/>
      <c r="H482" s="283">
        <v>215</v>
      </c>
      <c r="I482" s="284"/>
      <c r="J482" s="280"/>
      <c r="K482" s="280"/>
      <c r="L482" s="285"/>
      <c r="M482" s="286"/>
      <c r="N482" s="287"/>
      <c r="O482" s="287"/>
      <c r="P482" s="287"/>
      <c r="Q482" s="287"/>
      <c r="R482" s="287"/>
      <c r="S482" s="287"/>
      <c r="T482" s="288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89" t="s">
        <v>138</v>
      </c>
      <c r="AU482" s="289" t="s">
        <v>87</v>
      </c>
      <c r="AV482" s="15" t="s">
        <v>136</v>
      </c>
      <c r="AW482" s="15" t="s">
        <v>34</v>
      </c>
      <c r="AX482" s="15" t="s">
        <v>85</v>
      </c>
      <c r="AY482" s="289" t="s">
        <v>129</v>
      </c>
    </row>
    <row r="483" s="2" customFormat="1" ht="16.5" customHeight="1">
      <c r="A483" s="39"/>
      <c r="B483" s="40"/>
      <c r="C483" s="244" t="s">
        <v>857</v>
      </c>
      <c r="D483" s="244" t="s">
        <v>131</v>
      </c>
      <c r="E483" s="245" t="s">
        <v>858</v>
      </c>
      <c r="F483" s="246" t="s">
        <v>859</v>
      </c>
      <c r="G483" s="247" t="s">
        <v>134</v>
      </c>
      <c r="H483" s="248">
        <v>10</v>
      </c>
      <c r="I483" s="249"/>
      <c r="J483" s="250">
        <f>ROUND(I483*H483,2)</f>
        <v>0</v>
      </c>
      <c r="K483" s="246" t="s">
        <v>135</v>
      </c>
      <c r="L483" s="45"/>
      <c r="M483" s="251" t="s">
        <v>1</v>
      </c>
      <c r="N483" s="252" t="s">
        <v>43</v>
      </c>
      <c r="O483" s="92"/>
      <c r="P483" s="253">
        <f>O483*H483</f>
        <v>0</v>
      </c>
      <c r="Q483" s="253">
        <v>0</v>
      </c>
      <c r="R483" s="253">
        <f>Q483*H483</f>
        <v>0</v>
      </c>
      <c r="S483" s="253">
        <v>0</v>
      </c>
      <c r="T483" s="254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55" t="s">
        <v>136</v>
      </c>
      <c r="AT483" s="255" t="s">
        <v>131</v>
      </c>
      <c r="AU483" s="255" t="s">
        <v>87</v>
      </c>
      <c r="AY483" s="18" t="s">
        <v>129</v>
      </c>
      <c r="BE483" s="256">
        <f>IF(N483="základní",J483,0)</f>
        <v>0</v>
      </c>
      <c r="BF483" s="256">
        <f>IF(N483="snížená",J483,0)</f>
        <v>0</v>
      </c>
      <c r="BG483" s="256">
        <f>IF(N483="zákl. přenesená",J483,0)</f>
        <v>0</v>
      </c>
      <c r="BH483" s="256">
        <f>IF(N483="sníž. přenesená",J483,0)</f>
        <v>0</v>
      </c>
      <c r="BI483" s="256">
        <f>IF(N483="nulová",J483,0)</f>
        <v>0</v>
      </c>
      <c r="BJ483" s="18" t="s">
        <v>85</v>
      </c>
      <c r="BK483" s="256">
        <f>ROUND(I483*H483,2)</f>
        <v>0</v>
      </c>
      <c r="BL483" s="18" t="s">
        <v>136</v>
      </c>
      <c r="BM483" s="255" t="s">
        <v>860</v>
      </c>
    </row>
    <row r="484" s="13" customFormat="1">
      <c r="A484" s="13"/>
      <c r="B484" s="257"/>
      <c r="C484" s="258"/>
      <c r="D484" s="259" t="s">
        <v>138</v>
      </c>
      <c r="E484" s="260" t="s">
        <v>1</v>
      </c>
      <c r="F484" s="261" t="s">
        <v>861</v>
      </c>
      <c r="G484" s="258"/>
      <c r="H484" s="260" t="s">
        <v>1</v>
      </c>
      <c r="I484" s="262"/>
      <c r="J484" s="258"/>
      <c r="K484" s="258"/>
      <c r="L484" s="263"/>
      <c r="M484" s="264"/>
      <c r="N484" s="265"/>
      <c r="O484" s="265"/>
      <c r="P484" s="265"/>
      <c r="Q484" s="265"/>
      <c r="R484" s="265"/>
      <c r="S484" s="265"/>
      <c r="T484" s="26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7" t="s">
        <v>138</v>
      </c>
      <c r="AU484" s="267" t="s">
        <v>87</v>
      </c>
      <c r="AV484" s="13" t="s">
        <v>85</v>
      </c>
      <c r="AW484" s="13" t="s">
        <v>34</v>
      </c>
      <c r="AX484" s="13" t="s">
        <v>78</v>
      </c>
      <c r="AY484" s="267" t="s">
        <v>129</v>
      </c>
    </row>
    <row r="485" s="14" customFormat="1">
      <c r="A485" s="14"/>
      <c r="B485" s="268"/>
      <c r="C485" s="269"/>
      <c r="D485" s="259" t="s">
        <v>138</v>
      </c>
      <c r="E485" s="270" t="s">
        <v>1</v>
      </c>
      <c r="F485" s="271" t="s">
        <v>155</v>
      </c>
      <c r="G485" s="269"/>
      <c r="H485" s="272">
        <v>10</v>
      </c>
      <c r="I485" s="273"/>
      <c r="J485" s="269"/>
      <c r="K485" s="269"/>
      <c r="L485" s="274"/>
      <c r="M485" s="275"/>
      <c r="N485" s="276"/>
      <c r="O485" s="276"/>
      <c r="P485" s="276"/>
      <c r="Q485" s="276"/>
      <c r="R485" s="276"/>
      <c r="S485" s="276"/>
      <c r="T485" s="27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78" t="s">
        <v>138</v>
      </c>
      <c r="AU485" s="278" t="s">
        <v>87</v>
      </c>
      <c r="AV485" s="14" t="s">
        <v>87</v>
      </c>
      <c r="AW485" s="14" t="s">
        <v>34</v>
      </c>
      <c r="AX485" s="14" t="s">
        <v>78</v>
      </c>
      <c r="AY485" s="278" t="s">
        <v>129</v>
      </c>
    </row>
    <row r="486" s="15" customFormat="1">
      <c r="A486" s="15"/>
      <c r="B486" s="279"/>
      <c r="C486" s="280"/>
      <c r="D486" s="259" t="s">
        <v>138</v>
      </c>
      <c r="E486" s="281" t="s">
        <v>1</v>
      </c>
      <c r="F486" s="282" t="s">
        <v>141</v>
      </c>
      <c r="G486" s="280"/>
      <c r="H486" s="283">
        <v>10</v>
      </c>
      <c r="I486" s="284"/>
      <c r="J486" s="280"/>
      <c r="K486" s="280"/>
      <c r="L486" s="285"/>
      <c r="M486" s="286"/>
      <c r="N486" s="287"/>
      <c r="O486" s="287"/>
      <c r="P486" s="287"/>
      <c r="Q486" s="287"/>
      <c r="R486" s="287"/>
      <c r="S486" s="287"/>
      <c r="T486" s="288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89" t="s">
        <v>138</v>
      </c>
      <c r="AU486" s="289" t="s">
        <v>87</v>
      </c>
      <c r="AV486" s="15" t="s">
        <v>136</v>
      </c>
      <c r="AW486" s="15" t="s">
        <v>34</v>
      </c>
      <c r="AX486" s="15" t="s">
        <v>85</v>
      </c>
      <c r="AY486" s="289" t="s">
        <v>129</v>
      </c>
    </row>
    <row r="487" s="2" customFormat="1" ht="16.5" customHeight="1">
      <c r="A487" s="39"/>
      <c r="B487" s="40"/>
      <c r="C487" s="244" t="s">
        <v>862</v>
      </c>
      <c r="D487" s="244" t="s">
        <v>131</v>
      </c>
      <c r="E487" s="245" t="s">
        <v>863</v>
      </c>
      <c r="F487" s="246" t="s">
        <v>864</v>
      </c>
      <c r="G487" s="247" t="s">
        <v>134</v>
      </c>
      <c r="H487" s="248">
        <v>120.59999999999999</v>
      </c>
      <c r="I487" s="249"/>
      <c r="J487" s="250">
        <f>ROUND(I487*H487,2)</f>
        <v>0</v>
      </c>
      <c r="K487" s="246" t="s">
        <v>135</v>
      </c>
      <c r="L487" s="45"/>
      <c r="M487" s="251" t="s">
        <v>1</v>
      </c>
      <c r="N487" s="252" t="s">
        <v>43</v>
      </c>
      <c r="O487" s="92"/>
      <c r="P487" s="253">
        <f>O487*H487</f>
        <v>0</v>
      </c>
      <c r="Q487" s="253">
        <v>0.1837</v>
      </c>
      <c r="R487" s="253">
        <f>Q487*H487</f>
        <v>22.154219999999999</v>
      </c>
      <c r="S487" s="253">
        <v>0</v>
      </c>
      <c r="T487" s="254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55" t="s">
        <v>136</v>
      </c>
      <c r="AT487" s="255" t="s">
        <v>131</v>
      </c>
      <c r="AU487" s="255" t="s">
        <v>87</v>
      </c>
      <c r="AY487" s="18" t="s">
        <v>129</v>
      </c>
      <c r="BE487" s="256">
        <f>IF(N487="základní",J487,0)</f>
        <v>0</v>
      </c>
      <c r="BF487" s="256">
        <f>IF(N487="snížená",J487,0)</f>
        <v>0</v>
      </c>
      <c r="BG487" s="256">
        <f>IF(N487="zákl. přenesená",J487,0)</f>
        <v>0</v>
      </c>
      <c r="BH487" s="256">
        <f>IF(N487="sníž. přenesená",J487,0)</f>
        <v>0</v>
      </c>
      <c r="BI487" s="256">
        <f>IF(N487="nulová",J487,0)</f>
        <v>0</v>
      </c>
      <c r="BJ487" s="18" t="s">
        <v>85</v>
      </c>
      <c r="BK487" s="256">
        <f>ROUND(I487*H487,2)</f>
        <v>0</v>
      </c>
      <c r="BL487" s="18" t="s">
        <v>136</v>
      </c>
      <c r="BM487" s="255" t="s">
        <v>865</v>
      </c>
    </row>
    <row r="488" s="13" customFormat="1">
      <c r="A488" s="13"/>
      <c r="B488" s="257"/>
      <c r="C488" s="258"/>
      <c r="D488" s="259" t="s">
        <v>138</v>
      </c>
      <c r="E488" s="260" t="s">
        <v>1</v>
      </c>
      <c r="F488" s="261" t="s">
        <v>866</v>
      </c>
      <c r="G488" s="258"/>
      <c r="H488" s="260" t="s">
        <v>1</v>
      </c>
      <c r="I488" s="262"/>
      <c r="J488" s="258"/>
      <c r="K488" s="258"/>
      <c r="L488" s="263"/>
      <c r="M488" s="264"/>
      <c r="N488" s="265"/>
      <c r="O488" s="265"/>
      <c r="P488" s="265"/>
      <c r="Q488" s="265"/>
      <c r="R488" s="265"/>
      <c r="S488" s="265"/>
      <c r="T488" s="26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67" t="s">
        <v>138</v>
      </c>
      <c r="AU488" s="267" t="s">
        <v>87</v>
      </c>
      <c r="AV488" s="13" t="s">
        <v>85</v>
      </c>
      <c r="AW488" s="13" t="s">
        <v>34</v>
      </c>
      <c r="AX488" s="13" t="s">
        <v>78</v>
      </c>
      <c r="AY488" s="267" t="s">
        <v>129</v>
      </c>
    </row>
    <row r="489" s="14" customFormat="1">
      <c r="A489" s="14"/>
      <c r="B489" s="268"/>
      <c r="C489" s="269"/>
      <c r="D489" s="259" t="s">
        <v>138</v>
      </c>
      <c r="E489" s="270" t="s">
        <v>1</v>
      </c>
      <c r="F489" s="271" t="s">
        <v>867</v>
      </c>
      <c r="G489" s="269"/>
      <c r="H489" s="272">
        <v>120.59999999999999</v>
      </c>
      <c r="I489" s="273"/>
      <c r="J489" s="269"/>
      <c r="K489" s="269"/>
      <c r="L489" s="274"/>
      <c r="M489" s="275"/>
      <c r="N489" s="276"/>
      <c r="O489" s="276"/>
      <c r="P489" s="276"/>
      <c r="Q489" s="276"/>
      <c r="R489" s="276"/>
      <c r="S489" s="276"/>
      <c r="T489" s="27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8" t="s">
        <v>138</v>
      </c>
      <c r="AU489" s="278" t="s">
        <v>87</v>
      </c>
      <c r="AV489" s="14" t="s">
        <v>87</v>
      </c>
      <c r="AW489" s="14" t="s">
        <v>34</v>
      </c>
      <c r="AX489" s="14" t="s">
        <v>78</v>
      </c>
      <c r="AY489" s="278" t="s">
        <v>129</v>
      </c>
    </row>
    <row r="490" s="15" customFormat="1">
      <c r="A490" s="15"/>
      <c r="B490" s="279"/>
      <c r="C490" s="280"/>
      <c r="D490" s="259" t="s">
        <v>138</v>
      </c>
      <c r="E490" s="281" t="s">
        <v>1</v>
      </c>
      <c r="F490" s="282" t="s">
        <v>141</v>
      </c>
      <c r="G490" s="280"/>
      <c r="H490" s="283">
        <v>120.59999999999999</v>
      </c>
      <c r="I490" s="284"/>
      <c r="J490" s="280"/>
      <c r="K490" s="280"/>
      <c r="L490" s="285"/>
      <c r="M490" s="286"/>
      <c r="N490" s="287"/>
      <c r="O490" s="287"/>
      <c r="P490" s="287"/>
      <c r="Q490" s="287"/>
      <c r="R490" s="287"/>
      <c r="S490" s="287"/>
      <c r="T490" s="288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9" t="s">
        <v>138</v>
      </c>
      <c r="AU490" s="289" t="s">
        <v>87</v>
      </c>
      <c r="AV490" s="15" t="s">
        <v>136</v>
      </c>
      <c r="AW490" s="15" t="s">
        <v>34</v>
      </c>
      <c r="AX490" s="15" t="s">
        <v>85</v>
      </c>
      <c r="AY490" s="289" t="s">
        <v>129</v>
      </c>
    </row>
    <row r="491" s="2" customFormat="1" ht="16.5" customHeight="1">
      <c r="A491" s="39"/>
      <c r="B491" s="40"/>
      <c r="C491" s="244" t="s">
        <v>868</v>
      </c>
      <c r="D491" s="244" t="s">
        <v>131</v>
      </c>
      <c r="E491" s="245" t="s">
        <v>869</v>
      </c>
      <c r="F491" s="246" t="s">
        <v>870</v>
      </c>
      <c r="G491" s="247" t="s">
        <v>134</v>
      </c>
      <c r="H491" s="248">
        <v>7</v>
      </c>
      <c r="I491" s="249"/>
      <c r="J491" s="250">
        <f>ROUND(I491*H491,2)</f>
        <v>0</v>
      </c>
      <c r="K491" s="246" t="s">
        <v>135</v>
      </c>
      <c r="L491" s="45"/>
      <c r="M491" s="251" t="s">
        <v>1</v>
      </c>
      <c r="N491" s="252" t="s">
        <v>43</v>
      </c>
      <c r="O491" s="92"/>
      <c r="P491" s="253">
        <f>O491*H491</f>
        <v>0</v>
      </c>
      <c r="Q491" s="253">
        <v>0.084250000000000005</v>
      </c>
      <c r="R491" s="253">
        <f>Q491*H491</f>
        <v>0.58975</v>
      </c>
      <c r="S491" s="253">
        <v>0</v>
      </c>
      <c r="T491" s="254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55" t="s">
        <v>136</v>
      </c>
      <c r="AT491" s="255" t="s">
        <v>131</v>
      </c>
      <c r="AU491" s="255" t="s">
        <v>87</v>
      </c>
      <c r="AY491" s="18" t="s">
        <v>129</v>
      </c>
      <c r="BE491" s="256">
        <f>IF(N491="základní",J491,0)</f>
        <v>0</v>
      </c>
      <c r="BF491" s="256">
        <f>IF(N491="snížená",J491,0)</f>
        <v>0</v>
      </c>
      <c r="BG491" s="256">
        <f>IF(N491="zákl. přenesená",J491,0)</f>
        <v>0</v>
      </c>
      <c r="BH491" s="256">
        <f>IF(N491="sníž. přenesená",J491,0)</f>
        <v>0</v>
      </c>
      <c r="BI491" s="256">
        <f>IF(N491="nulová",J491,0)</f>
        <v>0</v>
      </c>
      <c r="BJ491" s="18" t="s">
        <v>85</v>
      </c>
      <c r="BK491" s="256">
        <f>ROUND(I491*H491,2)</f>
        <v>0</v>
      </c>
      <c r="BL491" s="18" t="s">
        <v>136</v>
      </c>
      <c r="BM491" s="255" t="s">
        <v>871</v>
      </c>
    </row>
    <row r="492" s="13" customFormat="1">
      <c r="A492" s="13"/>
      <c r="B492" s="257"/>
      <c r="C492" s="258"/>
      <c r="D492" s="259" t="s">
        <v>138</v>
      </c>
      <c r="E492" s="260" t="s">
        <v>1</v>
      </c>
      <c r="F492" s="261" t="s">
        <v>872</v>
      </c>
      <c r="G492" s="258"/>
      <c r="H492" s="260" t="s">
        <v>1</v>
      </c>
      <c r="I492" s="262"/>
      <c r="J492" s="258"/>
      <c r="K492" s="258"/>
      <c r="L492" s="263"/>
      <c r="M492" s="264"/>
      <c r="N492" s="265"/>
      <c r="O492" s="265"/>
      <c r="P492" s="265"/>
      <c r="Q492" s="265"/>
      <c r="R492" s="265"/>
      <c r="S492" s="265"/>
      <c r="T492" s="26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67" t="s">
        <v>138</v>
      </c>
      <c r="AU492" s="267" t="s">
        <v>87</v>
      </c>
      <c r="AV492" s="13" t="s">
        <v>85</v>
      </c>
      <c r="AW492" s="13" t="s">
        <v>34</v>
      </c>
      <c r="AX492" s="13" t="s">
        <v>78</v>
      </c>
      <c r="AY492" s="267" t="s">
        <v>129</v>
      </c>
    </row>
    <row r="493" s="14" customFormat="1">
      <c r="A493" s="14"/>
      <c r="B493" s="268"/>
      <c r="C493" s="269"/>
      <c r="D493" s="259" t="s">
        <v>138</v>
      </c>
      <c r="E493" s="270" t="s">
        <v>1</v>
      </c>
      <c r="F493" s="271" t="s">
        <v>166</v>
      </c>
      <c r="G493" s="269"/>
      <c r="H493" s="272">
        <v>7</v>
      </c>
      <c r="I493" s="273"/>
      <c r="J493" s="269"/>
      <c r="K493" s="269"/>
      <c r="L493" s="274"/>
      <c r="M493" s="275"/>
      <c r="N493" s="276"/>
      <c r="O493" s="276"/>
      <c r="P493" s="276"/>
      <c r="Q493" s="276"/>
      <c r="R493" s="276"/>
      <c r="S493" s="276"/>
      <c r="T493" s="27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8" t="s">
        <v>138</v>
      </c>
      <c r="AU493" s="278" t="s">
        <v>87</v>
      </c>
      <c r="AV493" s="14" t="s">
        <v>87</v>
      </c>
      <c r="AW493" s="14" t="s">
        <v>34</v>
      </c>
      <c r="AX493" s="14" t="s">
        <v>78</v>
      </c>
      <c r="AY493" s="278" t="s">
        <v>129</v>
      </c>
    </row>
    <row r="494" s="15" customFormat="1">
      <c r="A494" s="15"/>
      <c r="B494" s="279"/>
      <c r="C494" s="280"/>
      <c r="D494" s="259" t="s">
        <v>138</v>
      </c>
      <c r="E494" s="281" t="s">
        <v>1</v>
      </c>
      <c r="F494" s="282" t="s">
        <v>141</v>
      </c>
      <c r="G494" s="280"/>
      <c r="H494" s="283">
        <v>7</v>
      </c>
      <c r="I494" s="284"/>
      <c r="J494" s="280"/>
      <c r="K494" s="280"/>
      <c r="L494" s="285"/>
      <c r="M494" s="286"/>
      <c r="N494" s="287"/>
      <c r="O494" s="287"/>
      <c r="P494" s="287"/>
      <c r="Q494" s="287"/>
      <c r="R494" s="287"/>
      <c r="S494" s="287"/>
      <c r="T494" s="288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89" t="s">
        <v>138</v>
      </c>
      <c r="AU494" s="289" t="s">
        <v>87</v>
      </c>
      <c r="AV494" s="15" t="s">
        <v>136</v>
      </c>
      <c r="AW494" s="15" t="s">
        <v>34</v>
      </c>
      <c r="AX494" s="15" t="s">
        <v>85</v>
      </c>
      <c r="AY494" s="289" t="s">
        <v>129</v>
      </c>
    </row>
    <row r="495" s="2" customFormat="1" ht="16.5" customHeight="1">
      <c r="A495" s="39"/>
      <c r="B495" s="40"/>
      <c r="C495" s="301" t="s">
        <v>873</v>
      </c>
      <c r="D495" s="301" t="s">
        <v>313</v>
      </c>
      <c r="E495" s="302" t="s">
        <v>874</v>
      </c>
      <c r="F495" s="303" t="s">
        <v>875</v>
      </c>
      <c r="G495" s="304" t="s">
        <v>134</v>
      </c>
      <c r="H495" s="305">
        <v>7.21</v>
      </c>
      <c r="I495" s="306"/>
      <c r="J495" s="307">
        <f>ROUND(I495*H495,2)</f>
        <v>0</v>
      </c>
      <c r="K495" s="303" t="s">
        <v>135</v>
      </c>
      <c r="L495" s="308"/>
      <c r="M495" s="309" t="s">
        <v>1</v>
      </c>
      <c r="N495" s="310" t="s">
        <v>43</v>
      </c>
      <c r="O495" s="92"/>
      <c r="P495" s="253">
        <f>O495*H495</f>
        <v>0</v>
      </c>
      <c r="Q495" s="253">
        <v>0.13100000000000001</v>
      </c>
      <c r="R495" s="253">
        <f>Q495*H495</f>
        <v>0.94451000000000007</v>
      </c>
      <c r="S495" s="253">
        <v>0</v>
      </c>
      <c r="T495" s="254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55" t="s">
        <v>172</v>
      </c>
      <c r="AT495" s="255" t="s">
        <v>313</v>
      </c>
      <c r="AU495" s="255" t="s">
        <v>87</v>
      </c>
      <c r="AY495" s="18" t="s">
        <v>129</v>
      </c>
      <c r="BE495" s="256">
        <f>IF(N495="základní",J495,0)</f>
        <v>0</v>
      </c>
      <c r="BF495" s="256">
        <f>IF(N495="snížená",J495,0)</f>
        <v>0</v>
      </c>
      <c r="BG495" s="256">
        <f>IF(N495="zákl. přenesená",J495,0)</f>
        <v>0</v>
      </c>
      <c r="BH495" s="256">
        <f>IF(N495="sníž. přenesená",J495,0)</f>
        <v>0</v>
      </c>
      <c r="BI495" s="256">
        <f>IF(N495="nulová",J495,0)</f>
        <v>0</v>
      </c>
      <c r="BJ495" s="18" t="s">
        <v>85</v>
      </c>
      <c r="BK495" s="256">
        <f>ROUND(I495*H495,2)</f>
        <v>0</v>
      </c>
      <c r="BL495" s="18" t="s">
        <v>136</v>
      </c>
      <c r="BM495" s="255" t="s">
        <v>876</v>
      </c>
    </row>
    <row r="496" s="13" customFormat="1">
      <c r="A496" s="13"/>
      <c r="B496" s="257"/>
      <c r="C496" s="258"/>
      <c r="D496" s="259" t="s">
        <v>138</v>
      </c>
      <c r="E496" s="260" t="s">
        <v>1</v>
      </c>
      <c r="F496" s="261" t="s">
        <v>877</v>
      </c>
      <c r="G496" s="258"/>
      <c r="H496" s="260" t="s">
        <v>1</v>
      </c>
      <c r="I496" s="262"/>
      <c r="J496" s="258"/>
      <c r="K496" s="258"/>
      <c r="L496" s="263"/>
      <c r="M496" s="264"/>
      <c r="N496" s="265"/>
      <c r="O496" s="265"/>
      <c r="P496" s="265"/>
      <c r="Q496" s="265"/>
      <c r="R496" s="265"/>
      <c r="S496" s="265"/>
      <c r="T496" s="26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67" t="s">
        <v>138</v>
      </c>
      <c r="AU496" s="267" t="s">
        <v>87</v>
      </c>
      <c r="AV496" s="13" t="s">
        <v>85</v>
      </c>
      <c r="AW496" s="13" t="s">
        <v>34</v>
      </c>
      <c r="AX496" s="13" t="s">
        <v>78</v>
      </c>
      <c r="AY496" s="267" t="s">
        <v>129</v>
      </c>
    </row>
    <row r="497" s="14" customFormat="1">
      <c r="A497" s="14"/>
      <c r="B497" s="268"/>
      <c r="C497" s="269"/>
      <c r="D497" s="259" t="s">
        <v>138</v>
      </c>
      <c r="E497" s="270" t="s">
        <v>1</v>
      </c>
      <c r="F497" s="271" t="s">
        <v>878</v>
      </c>
      <c r="G497" s="269"/>
      <c r="H497" s="272">
        <v>7.21</v>
      </c>
      <c r="I497" s="273"/>
      <c r="J497" s="269"/>
      <c r="K497" s="269"/>
      <c r="L497" s="274"/>
      <c r="M497" s="275"/>
      <c r="N497" s="276"/>
      <c r="O497" s="276"/>
      <c r="P497" s="276"/>
      <c r="Q497" s="276"/>
      <c r="R497" s="276"/>
      <c r="S497" s="276"/>
      <c r="T497" s="27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8" t="s">
        <v>138</v>
      </c>
      <c r="AU497" s="278" t="s">
        <v>87</v>
      </c>
      <c r="AV497" s="14" t="s">
        <v>87</v>
      </c>
      <c r="AW497" s="14" t="s">
        <v>34</v>
      </c>
      <c r="AX497" s="14" t="s">
        <v>78</v>
      </c>
      <c r="AY497" s="278" t="s">
        <v>129</v>
      </c>
    </row>
    <row r="498" s="15" customFormat="1">
      <c r="A498" s="15"/>
      <c r="B498" s="279"/>
      <c r="C498" s="280"/>
      <c r="D498" s="259" t="s">
        <v>138</v>
      </c>
      <c r="E498" s="281" t="s">
        <v>1</v>
      </c>
      <c r="F498" s="282" t="s">
        <v>141</v>
      </c>
      <c r="G498" s="280"/>
      <c r="H498" s="283">
        <v>7.21</v>
      </c>
      <c r="I498" s="284"/>
      <c r="J498" s="280"/>
      <c r="K498" s="280"/>
      <c r="L498" s="285"/>
      <c r="M498" s="286"/>
      <c r="N498" s="287"/>
      <c r="O498" s="287"/>
      <c r="P498" s="287"/>
      <c r="Q498" s="287"/>
      <c r="R498" s="287"/>
      <c r="S498" s="287"/>
      <c r="T498" s="288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89" t="s">
        <v>138</v>
      </c>
      <c r="AU498" s="289" t="s">
        <v>87</v>
      </c>
      <c r="AV498" s="15" t="s">
        <v>136</v>
      </c>
      <c r="AW498" s="15" t="s">
        <v>34</v>
      </c>
      <c r="AX498" s="15" t="s">
        <v>85</v>
      </c>
      <c r="AY498" s="289" t="s">
        <v>129</v>
      </c>
    </row>
    <row r="499" s="2" customFormat="1" ht="16.5" customHeight="1">
      <c r="A499" s="39"/>
      <c r="B499" s="40"/>
      <c r="C499" s="244" t="s">
        <v>879</v>
      </c>
      <c r="D499" s="244" t="s">
        <v>131</v>
      </c>
      <c r="E499" s="245" t="s">
        <v>880</v>
      </c>
      <c r="F499" s="246" t="s">
        <v>881</v>
      </c>
      <c r="G499" s="247" t="s">
        <v>134</v>
      </c>
      <c r="H499" s="248">
        <v>852</v>
      </c>
      <c r="I499" s="249"/>
      <c r="J499" s="250">
        <f>ROUND(I499*H499,2)</f>
        <v>0</v>
      </c>
      <c r="K499" s="246" t="s">
        <v>135</v>
      </c>
      <c r="L499" s="45"/>
      <c r="M499" s="251" t="s">
        <v>1</v>
      </c>
      <c r="N499" s="252" t="s">
        <v>43</v>
      </c>
      <c r="O499" s="92"/>
      <c r="P499" s="253">
        <f>O499*H499</f>
        <v>0</v>
      </c>
      <c r="Q499" s="253">
        <v>0.084250000000000005</v>
      </c>
      <c r="R499" s="253">
        <f>Q499*H499</f>
        <v>71.781000000000006</v>
      </c>
      <c r="S499" s="253">
        <v>0</v>
      </c>
      <c r="T499" s="254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55" t="s">
        <v>136</v>
      </c>
      <c r="AT499" s="255" t="s">
        <v>131</v>
      </c>
      <c r="AU499" s="255" t="s">
        <v>87</v>
      </c>
      <c r="AY499" s="18" t="s">
        <v>129</v>
      </c>
      <c r="BE499" s="256">
        <f>IF(N499="základní",J499,0)</f>
        <v>0</v>
      </c>
      <c r="BF499" s="256">
        <f>IF(N499="snížená",J499,0)</f>
        <v>0</v>
      </c>
      <c r="BG499" s="256">
        <f>IF(N499="zákl. přenesená",J499,0)</f>
        <v>0</v>
      </c>
      <c r="BH499" s="256">
        <f>IF(N499="sníž. přenesená",J499,0)</f>
        <v>0</v>
      </c>
      <c r="BI499" s="256">
        <f>IF(N499="nulová",J499,0)</f>
        <v>0</v>
      </c>
      <c r="BJ499" s="18" t="s">
        <v>85</v>
      </c>
      <c r="BK499" s="256">
        <f>ROUND(I499*H499,2)</f>
        <v>0</v>
      </c>
      <c r="BL499" s="18" t="s">
        <v>136</v>
      </c>
      <c r="BM499" s="255" t="s">
        <v>882</v>
      </c>
    </row>
    <row r="500" s="13" customFormat="1">
      <c r="A500" s="13"/>
      <c r="B500" s="257"/>
      <c r="C500" s="258"/>
      <c r="D500" s="259" t="s">
        <v>138</v>
      </c>
      <c r="E500" s="260" t="s">
        <v>1</v>
      </c>
      <c r="F500" s="261" t="s">
        <v>883</v>
      </c>
      <c r="G500" s="258"/>
      <c r="H500" s="260" t="s">
        <v>1</v>
      </c>
      <c r="I500" s="262"/>
      <c r="J500" s="258"/>
      <c r="K500" s="258"/>
      <c r="L500" s="263"/>
      <c r="M500" s="264"/>
      <c r="N500" s="265"/>
      <c r="O500" s="265"/>
      <c r="P500" s="265"/>
      <c r="Q500" s="265"/>
      <c r="R500" s="265"/>
      <c r="S500" s="265"/>
      <c r="T500" s="26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67" t="s">
        <v>138</v>
      </c>
      <c r="AU500" s="267" t="s">
        <v>87</v>
      </c>
      <c r="AV500" s="13" t="s">
        <v>85</v>
      </c>
      <c r="AW500" s="13" t="s">
        <v>34</v>
      </c>
      <c r="AX500" s="13" t="s">
        <v>78</v>
      </c>
      <c r="AY500" s="267" t="s">
        <v>129</v>
      </c>
    </row>
    <row r="501" s="14" customFormat="1">
      <c r="A501" s="14"/>
      <c r="B501" s="268"/>
      <c r="C501" s="269"/>
      <c r="D501" s="259" t="s">
        <v>138</v>
      </c>
      <c r="E501" s="270" t="s">
        <v>1</v>
      </c>
      <c r="F501" s="271" t="s">
        <v>792</v>
      </c>
      <c r="G501" s="269"/>
      <c r="H501" s="272">
        <v>852</v>
      </c>
      <c r="I501" s="273"/>
      <c r="J501" s="269"/>
      <c r="K501" s="269"/>
      <c r="L501" s="274"/>
      <c r="M501" s="275"/>
      <c r="N501" s="276"/>
      <c r="O501" s="276"/>
      <c r="P501" s="276"/>
      <c r="Q501" s="276"/>
      <c r="R501" s="276"/>
      <c r="S501" s="276"/>
      <c r="T501" s="27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78" t="s">
        <v>138</v>
      </c>
      <c r="AU501" s="278" t="s">
        <v>87</v>
      </c>
      <c r="AV501" s="14" t="s">
        <v>87</v>
      </c>
      <c r="AW501" s="14" t="s">
        <v>34</v>
      </c>
      <c r="AX501" s="14" t="s">
        <v>78</v>
      </c>
      <c r="AY501" s="278" t="s">
        <v>129</v>
      </c>
    </row>
    <row r="502" s="15" customFormat="1">
      <c r="A502" s="15"/>
      <c r="B502" s="279"/>
      <c r="C502" s="280"/>
      <c r="D502" s="259" t="s">
        <v>138</v>
      </c>
      <c r="E502" s="281" t="s">
        <v>1</v>
      </c>
      <c r="F502" s="282" t="s">
        <v>141</v>
      </c>
      <c r="G502" s="280"/>
      <c r="H502" s="283">
        <v>852</v>
      </c>
      <c r="I502" s="284"/>
      <c r="J502" s="280"/>
      <c r="K502" s="280"/>
      <c r="L502" s="285"/>
      <c r="M502" s="286"/>
      <c r="N502" s="287"/>
      <c r="O502" s="287"/>
      <c r="P502" s="287"/>
      <c r="Q502" s="287"/>
      <c r="R502" s="287"/>
      <c r="S502" s="287"/>
      <c r="T502" s="288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89" t="s">
        <v>138</v>
      </c>
      <c r="AU502" s="289" t="s">
        <v>87</v>
      </c>
      <c r="AV502" s="15" t="s">
        <v>136</v>
      </c>
      <c r="AW502" s="15" t="s">
        <v>34</v>
      </c>
      <c r="AX502" s="15" t="s">
        <v>85</v>
      </c>
      <c r="AY502" s="289" t="s">
        <v>129</v>
      </c>
    </row>
    <row r="503" s="2" customFormat="1" ht="16.5" customHeight="1">
      <c r="A503" s="39"/>
      <c r="B503" s="40"/>
      <c r="C503" s="301" t="s">
        <v>884</v>
      </c>
      <c r="D503" s="301" t="s">
        <v>313</v>
      </c>
      <c r="E503" s="302" t="s">
        <v>885</v>
      </c>
      <c r="F503" s="303" t="s">
        <v>886</v>
      </c>
      <c r="G503" s="304" t="s">
        <v>134</v>
      </c>
      <c r="H503" s="305">
        <v>795.072</v>
      </c>
      <c r="I503" s="306"/>
      <c r="J503" s="307">
        <f>ROUND(I503*H503,2)</f>
        <v>0</v>
      </c>
      <c r="K503" s="303" t="s">
        <v>135</v>
      </c>
      <c r="L503" s="308"/>
      <c r="M503" s="309" t="s">
        <v>1</v>
      </c>
      <c r="N503" s="310" t="s">
        <v>43</v>
      </c>
      <c r="O503" s="92"/>
      <c r="P503" s="253">
        <f>O503*H503</f>
        <v>0</v>
      </c>
      <c r="Q503" s="253">
        <v>0.113</v>
      </c>
      <c r="R503" s="253">
        <f>Q503*H503</f>
        <v>89.843136000000001</v>
      </c>
      <c r="S503" s="253">
        <v>0</v>
      </c>
      <c r="T503" s="254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55" t="s">
        <v>172</v>
      </c>
      <c r="AT503" s="255" t="s">
        <v>313</v>
      </c>
      <c r="AU503" s="255" t="s">
        <v>87</v>
      </c>
      <c r="AY503" s="18" t="s">
        <v>129</v>
      </c>
      <c r="BE503" s="256">
        <f>IF(N503="základní",J503,0)</f>
        <v>0</v>
      </c>
      <c r="BF503" s="256">
        <f>IF(N503="snížená",J503,0)</f>
        <v>0</v>
      </c>
      <c r="BG503" s="256">
        <f>IF(N503="zákl. přenesená",J503,0)</f>
        <v>0</v>
      </c>
      <c r="BH503" s="256">
        <f>IF(N503="sníž. přenesená",J503,0)</f>
        <v>0</v>
      </c>
      <c r="BI503" s="256">
        <f>IF(N503="nulová",J503,0)</f>
        <v>0</v>
      </c>
      <c r="BJ503" s="18" t="s">
        <v>85</v>
      </c>
      <c r="BK503" s="256">
        <f>ROUND(I503*H503,2)</f>
        <v>0</v>
      </c>
      <c r="BL503" s="18" t="s">
        <v>136</v>
      </c>
      <c r="BM503" s="255" t="s">
        <v>887</v>
      </c>
    </row>
    <row r="504" s="13" customFormat="1">
      <c r="A504" s="13"/>
      <c r="B504" s="257"/>
      <c r="C504" s="258"/>
      <c r="D504" s="259" t="s">
        <v>138</v>
      </c>
      <c r="E504" s="260" t="s">
        <v>1</v>
      </c>
      <c r="F504" s="261" t="s">
        <v>888</v>
      </c>
      <c r="G504" s="258"/>
      <c r="H504" s="260" t="s">
        <v>1</v>
      </c>
      <c r="I504" s="262"/>
      <c r="J504" s="258"/>
      <c r="K504" s="258"/>
      <c r="L504" s="263"/>
      <c r="M504" s="264"/>
      <c r="N504" s="265"/>
      <c r="O504" s="265"/>
      <c r="P504" s="265"/>
      <c r="Q504" s="265"/>
      <c r="R504" s="265"/>
      <c r="S504" s="265"/>
      <c r="T504" s="26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67" t="s">
        <v>138</v>
      </c>
      <c r="AU504" s="267" t="s">
        <v>87</v>
      </c>
      <c r="AV504" s="13" t="s">
        <v>85</v>
      </c>
      <c r="AW504" s="13" t="s">
        <v>34</v>
      </c>
      <c r="AX504" s="13" t="s">
        <v>78</v>
      </c>
      <c r="AY504" s="267" t="s">
        <v>129</v>
      </c>
    </row>
    <row r="505" s="14" customFormat="1">
      <c r="A505" s="14"/>
      <c r="B505" s="268"/>
      <c r="C505" s="269"/>
      <c r="D505" s="259" t="s">
        <v>138</v>
      </c>
      <c r="E505" s="270" t="s">
        <v>1</v>
      </c>
      <c r="F505" s="271" t="s">
        <v>889</v>
      </c>
      <c r="G505" s="269"/>
      <c r="H505" s="272">
        <v>795.072</v>
      </c>
      <c r="I505" s="273"/>
      <c r="J505" s="269"/>
      <c r="K505" s="269"/>
      <c r="L505" s="274"/>
      <c r="M505" s="275"/>
      <c r="N505" s="276"/>
      <c r="O505" s="276"/>
      <c r="P505" s="276"/>
      <c r="Q505" s="276"/>
      <c r="R505" s="276"/>
      <c r="S505" s="276"/>
      <c r="T505" s="27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8" t="s">
        <v>138</v>
      </c>
      <c r="AU505" s="278" t="s">
        <v>87</v>
      </c>
      <c r="AV505" s="14" t="s">
        <v>87</v>
      </c>
      <c r="AW505" s="14" t="s">
        <v>34</v>
      </c>
      <c r="AX505" s="14" t="s">
        <v>78</v>
      </c>
      <c r="AY505" s="278" t="s">
        <v>129</v>
      </c>
    </row>
    <row r="506" s="15" customFormat="1">
      <c r="A506" s="15"/>
      <c r="B506" s="279"/>
      <c r="C506" s="280"/>
      <c r="D506" s="259" t="s">
        <v>138</v>
      </c>
      <c r="E506" s="281" t="s">
        <v>1</v>
      </c>
      <c r="F506" s="282" t="s">
        <v>141</v>
      </c>
      <c r="G506" s="280"/>
      <c r="H506" s="283">
        <v>795.072</v>
      </c>
      <c r="I506" s="284"/>
      <c r="J506" s="280"/>
      <c r="K506" s="280"/>
      <c r="L506" s="285"/>
      <c r="M506" s="286"/>
      <c r="N506" s="287"/>
      <c r="O506" s="287"/>
      <c r="P506" s="287"/>
      <c r="Q506" s="287"/>
      <c r="R506" s="287"/>
      <c r="S506" s="287"/>
      <c r="T506" s="288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89" t="s">
        <v>138</v>
      </c>
      <c r="AU506" s="289" t="s">
        <v>87</v>
      </c>
      <c r="AV506" s="15" t="s">
        <v>136</v>
      </c>
      <c r="AW506" s="15" t="s">
        <v>34</v>
      </c>
      <c r="AX506" s="15" t="s">
        <v>85</v>
      </c>
      <c r="AY506" s="289" t="s">
        <v>129</v>
      </c>
    </row>
    <row r="507" s="2" customFormat="1" ht="16.5" customHeight="1">
      <c r="A507" s="39"/>
      <c r="B507" s="40"/>
      <c r="C507" s="301" t="s">
        <v>890</v>
      </c>
      <c r="D507" s="301" t="s">
        <v>313</v>
      </c>
      <c r="E507" s="302" t="s">
        <v>891</v>
      </c>
      <c r="F507" s="303" t="s">
        <v>892</v>
      </c>
      <c r="G507" s="304" t="s">
        <v>134</v>
      </c>
      <c r="H507" s="305">
        <v>33.783999999999999</v>
      </c>
      <c r="I507" s="306"/>
      <c r="J507" s="307">
        <f>ROUND(I507*H507,2)</f>
        <v>0</v>
      </c>
      <c r="K507" s="303" t="s">
        <v>135</v>
      </c>
      <c r="L507" s="308"/>
      <c r="M507" s="309" t="s">
        <v>1</v>
      </c>
      <c r="N507" s="310" t="s">
        <v>43</v>
      </c>
      <c r="O507" s="92"/>
      <c r="P507" s="253">
        <f>O507*H507</f>
        <v>0</v>
      </c>
      <c r="Q507" s="253">
        <v>0.13100000000000001</v>
      </c>
      <c r="R507" s="253">
        <f>Q507*H507</f>
        <v>4.4257039999999996</v>
      </c>
      <c r="S507" s="253">
        <v>0</v>
      </c>
      <c r="T507" s="254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55" t="s">
        <v>172</v>
      </c>
      <c r="AT507" s="255" t="s">
        <v>313</v>
      </c>
      <c r="AU507" s="255" t="s">
        <v>87</v>
      </c>
      <c r="AY507" s="18" t="s">
        <v>129</v>
      </c>
      <c r="BE507" s="256">
        <f>IF(N507="základní",J507,0)</f>
        <v>0</v>
      </c>
      <c r="BF507" s="256">
        <f>IF(N507="snížená",J507,0)</f>
        <v>0</v>
      </c>
      <c r="BG507" s="256">
        <f>IF(N507="zákl. přenesená",J507,0)</f>
        <v>0</v>
      </c>
      <c r="BH507" s="256">
        <f>IF(N507="sníž. přenesená",J507,0)</f>
        <v>0</v>
      </c>
      <c r="BI507" s="256">
        <f>IF(N507="nulová",J507,0)</f>
        <v>0</v>
      </c>
      <c r="BJ507" s="18" t="s">
        <v>85</v>
      </c>
      <c r="BK507" s="256">
        <f>ROUND(I507*H507,2)</f>
        <v>0</v>
      </c>
      <c r="BL507" s="18" t="s">
        <v>136</v>
      </c>
      <c r="BM507" s="255" t="s">
        <v>893</v>
      </c>
    </row>
    <row r="508" s="13" customFormat="1">
      <c r="A508" s="13"/>
      <c r="B508" s="257"/>
      <c r="C508" s="258"/>
      <c r="D508" s="259" t="s">
        <v>138</v>
      </c>
      <c r="E508" s="260" t="s">
        <v>1</v>
      </c>
      <c r="F508" s="261" t="s">
        <v>894</v>
      </c>
      <c r="G508" s="258"/>
      <c r="H508" s="260" t="s">
        <v>1</v>
      </c>
      <c r="I508" s="262"/>
      <c r="J508" s="258"/>
      <c r="K508" s="258"/>
      <c r="L508" s="263"/>
      <c r="M508" s="264"/>
      <c r="N508" s="265"/>
      <c r="O508" s="265"/>
      <c r="P508" s="265"/>
      <c r="Q508" s="265"/>
      <c r="R508" s="265"/>
      <c r="S508" s="265"/>
      <c r="T508" s="26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7" t="s">
        <v>138</v>
      </c>
      <c r="AU508" s="267" t="s">
        <v>87</v>
      </c>
      <c r="AV508" s="13" t="s">
        <v>85</v>
      </c>
      <c r="AW508" s="13" t="s">
        <v>34</v>
      </c>
      <c r="AX508" s="13" t="s">
        <v>78</v>
      </c>
      <c r="AY508" s="267" t="s">
        <v>129</v>
      </c>
    </row>
    <row r="509" s="14" customFormat="1">
      <c r="A509" s="14"/>
      <c r="B509" s="268"/>
      <c r="C509" s="269"/>
      <c r="D509" s="259" t="s">
        <v>138</v>
      </c>
      <c r="E509" s="270" t="s">
        <v>1</v>
      </c>
      <c r="F509" s="271" t="s">
        <v>895</v>
      </c>
      <c r="G509" s="269"/>
      <c r="H509" s="272">
        <v>33.783999999999999</v>
      </c>
      <c r="I509" s="273"/>
      <c r="J509" s="269"/>
      <c r="K509" s="269"/>
      <c r="L509" s="274"/>
      <c r="M509" s="275"/>
      <c r="N509" s="276"/>
      <c r="O509" s="276"/>
      <c r="P509" s="276"/>
      <c r="Q509" s="276"/>
      <c r="R509" s="276"/>
      <c r="S509" s="276"/>
      <c r="T509" s="277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8" t="s">
        <v>138</v>
      </c>
      <c r="AU509" s="278" t="s">
        <v>87</v>
      </c>
      <c r="AV509" s="14" t="s">
        <v>87</v>
      </c>
      <c r="AW509" s="14" t="s">
        <v>34</v>
      </c>
      <c r="AX509" s="14" t="s">
        <v>78</v>
      </c>
      <c r="AY509" s="278" t="s">
        <v>129</v>
      </c>
    </row>
    <row r="510" s="15" customFormat="1">
      <c r="A510" s="15"/>
      <c r="B510" s="279"/>
      <c r="C510" s="280"/>
      <c r="D510" s="259" t="s">
        <v>138</v>
      </c>
      <c r="E510" s="281" t="s">
        <v>1</v>
      </c>
      <c r="F510" s="282" t="s">
        <v>141</v>
      </c>
      <c r="G510" s="280"/>
      <c r="H510" s="283">
        <v>33.783999999999999</v>
      </c>
      <c r="I510" s="284"/>
      <c r="J510" s="280"/>
      <c r="K510" s="280"/>
      <c r="L510" s="285"/>
      <c r="M510" s="286"/>
      <c r="N510" s="287"/>
      <c r="O510" s="287"/>
      <c r="P510" s="287"/>
      <c r="Q510" s="287"/>
      <c r="R510" s="287"/>
      <c r="S510" s="287"/>
      <c r="T510" s="288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89" t="s">
        <v>138</v>
      </c>
      <c r="AU510" s="289" t="s">
        <v>87</v>
      </c>
      <c r="AV510" s="15" t="s">
        <v>136</v>
      </c>
      <c r="AW510" s="15" t="s">
        <v>34</v>
      </c>
      <c r="AX510" s="15" t="s">
        <v>85</v>
      </c>
      <c r="AY510" s="289" t="s">
        <v>129</v>
      </c>
    </row>
    <row r="511" s="2" customFormat="1" ht="16.5" customHeight="1">
      <c r="A511" s="39"/>
      <c r="B511" s="40"/>
      <c r="C511" s="301" t="s">
        <v>896</v>
      </c>
      <c r="D511" s="301" t="s">
        <v>313</v>
      </c>
      <c r="E511" s="302" t="s">
        <v>897</v>
      </c>
      <c r="F511" s="303" t="s">
        <v>898</v>
      </c>
      <c r="G511" s="304" t="s">
        <v>134</v>
      </c>
      <c r="H511" s="305">
        <v>20.600000000000001</v>
      </c>
      <c r="I511" s="306"/>
      <c r="J511" s="307">
        <f>ROUND(I511*H511,2)</f>
        <v>0</v>
      </c>
      <c r="K511" s="303" t="s">
        <v>1</v>
      </c>
      <c r="L511" s="308"/>
      <c r="M511" s="309" t="s">
        <v>1</v>
      </c>
      <c r="N511" s="310" t="s">
        <v>43</v>
      </c>
      <c r="O511" s="92"/>
      <c r="P511" s="253">
        <f>O511*H511</f>
        <v>0</v>
      </c>
      <c r="Q511" s="253">
        <v>0.17599999999999999</v>
      </c>
      <c r="R511" s="253">
        <f>Q511*H511</f>
        <v>3.6255999999999999</v>
      </c>
      <c r="S511" s="253">
        <v>0</v>
      </c>
      <c r="T511" s="254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55" t="s">
        <v>172</v>
      </c>
      <c r="AT511" s="255" t="s">
        <v>313</v>
      </c>
      <c r="AU511" s="255" t="s">
        <v>87</v>
      </c>
      <c r="AY511" s="18" t="s">
        <v>129</v>
      </c>
      <c r="BE511" s="256">
        <f>IF(N511="základní",J511,0)</f>
        <v>0</v>
      </c>
      <c r="BF511" s="256">
        <f>IF(N511="snížená",J511,0)</f>
        <v>0</v>
      </c>
      <c r="BG511" s="256">
        <f>IF(N511="zákl. přenesená",J511,0)</f>
        <v>0</v>
      </c>
      <c r="BH511" s="256">
        <f>IF(N511="sníž. přenesená",J511,0)</f>
        <v>0</v>
      </c>
      <c r="BI511" s="256">
        <f>IF(N511="nulová",J511,0)</f>
        <v>0</v>
      </c>
      <c r="BJ511" s="18" t="s">
        <v>85</v>
      </c>
      <c r="BK511" s="256">
        <f>ROUND(I511*H511,2)</f>
        <v>0</v>
      </c>
      <c r="BL511" s="18" t="s">
        <v>136</v>
      </c>
      <c r="BM511" s="255" t="s">
        <v>899</v>
      </c>
    </row>
    <row r="512" s="13" customFormat="1">
      <c r="A512" s="13"/>
      <c r="B512" s="257"/>
      <c r="C512" s="258"/>
      <c r="D512" s="259" t="s">
        <v>138</v>
      </c>
      <c r="E512" s="260" t="s">
        <v>1</v>
      </c>
      <c r="F512" s="261" t="s">
        <v>900</v>
      </c>
      <c r="G512" s="258"/>
      <c r="H512" s="260" t="s">
        <v>1</v>
      </c>
      <c r="I512" s="262"/>
      <c r="J512" s="258"/>
      <c r="K512" s="258"/>
      <c r="L512" s="263"/>
      <c r="M512" s="264"/>
      <c r="N512" s="265"/>
      <c r="O512" s="265"/>
      <c r="P512" s="265"/>
      <c r="Q512" s="265"/>
      <c r="R512" s="265"/>
      <c r="S512" s="265"/>
      <c r="T512" s="26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7" t="s">
        <v>138</v>
      </c>
      <c r="AU512" s="267" t="s">
        <v>87</v>
      </c>
      <c r="AV512" s="13" t="s">
        <v>85</v>
      </c>
      <c r="AW512" s="13" t="s">
        <v>34</v>
      </c>
      <c r="AX512" s="13" t="s">
        <v>78</v>
      </c>
      <c r="AY512" s="267" t="s">
        <v>129</v>
      </c>
    </row>
    <row r="513" s="14" customFormat="1">
      <c r="A513" s="14"/>
      <c r="B513" s="268"/>
      <c r="C513" s="269"/>
      <c r="D513" s="259" t="s">
        <v>138</v>
      </c>
      <c r="E513" s="270" t="s">
        <v>1</v>
      </c>
      <c r="F513" s="271" t="s">
        <v>901</v>
      </c>
      <c r="G513" s="269"/>
      <c r="H513" s="272">
        <v>20.600000000000001</v>
      </c>
      <c r="I513" s="273"/>
      <c r="J513" s="269"/>
      <c r="K513" s="269"/>
      <c r="L513" s="274"/>
      <c r="M513" s="275"/>
      <c r="N513" s="276"/>
      <c r="O513" s="276"/>
      <c r="P513" s="276"/>
      <c r="Q513" s="276"/>
      <c r="R513" s="276"/>
      <c r="S513" s="276"/>
      <c r="T513" s="27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8" t="s">
        <v>138</v>
      </c>
      <c r="AU513" s="278" t="s">
        <v>87</v>
      </c>
      <c r="AV513" s="14" t="s">
        <v>87</v>
      </c>
      <c r="AW513" s="14" t="s">
        <v>34</v>
      </c>
      <c r="AX513" s="14" t="s">
        <v>78</v>
      </c>
      <c r="AY513" s="278" t="s">
        <v>129</v>
      </c>
    </row>
    <row r="514" s="15" customFormat="1">
      <c r="A514" s="15"/>
      <c r="B514" s="279"/>
      <c r="C514" s="280"/>
      <c r="D514" s="259" t="s">
        <v>138</v>
      </c>
      <c r="E514" s="281" t="s">
        <v>1</v>
      </c>
      <c r="F514" s="282" t="s">
        <v>141</v>
      </c>
      <c r="G514" s="280"/>
      <c r="H514" s="283">
        <v>20.600000000000001</v>
      </c>
      <c r="I514" s="284"/>
      <c r="J514" s="280"/>
      <c r="K514" s="280"/>
      <c r="L514" s="285"/>
      <c r="M514" s="286"/>
      <c r="N514" s="287"/>
      <c r="O514" s="287"/>
      <c r="P514" s="287"/>
      <c r="Q514" s="287"/>
      <c r="R514" s="287"/>
      <c r="S514" s="287"/>
      <c r="T514" s="28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89" t="s">
        <v>138</v>
      </c>
      <c r="AU514" s="289" t="s">
        <v>87</v>
      </c>
      <c r="AV514" s="15" t="s">
        <v>136</v>
      </c>
      <c r="AW514" s="15" t="s">
        <v>34</v>
      </c>
      <c r="AX514" s="15" t="s">
        <v>85</v>
      </c>
      <c r="AY514" s="289" t="s">
        <v>129</v>
      </c>
    </row>
    <row r="515" s="2" customFormat="1" ht="16.5" customHeight="1">
      <c r="A515" s="39"/>
      <c r="B515" s="40"/>
      <c r="C515" s="301" t="s">
        <v>902</v>
      </c>
      <c r="D515" s="301" t="s">
        <v>313</v>
      </c>
      <c r="E515" s="302" t="s">
        <v>903</v>
      </c>
      <c r="F515" s="303" t="s">
        <v>904</v>
      </c>
      <c r="G515" s="304" t="s">
        <v>134</v>
      </c>
      <c r="H515" s="305">
        <v>12.359999999999999</v>
      </c>
      <c r="I515" s="306"/>
      <c r="J515" s="307">
        <f>ROUND(I515*H515,2)</f>
        <v>0</v>
      </c>
      <c r="K515" s="303" t="s">
        <v>1</v>
      </c>
      <c r="L515" s="308"/>
      <c r="M515" s="309" t="s">
        <v>1</v>
      </c>
      <c r="N515" s="310" t="s">
        <v>43</v>
      </c>
      <c r="O515" s="92"/>
      <c r="P515" s="253">
        <f>O515*H515</f>
        <v>0</v>
      </c>
      <c r="Q515" s="253">
        <v>0.13100000000000001</v>
      </c>
      <c r="R515" s="253">
        <f>Q515*H515</f>
        <v>1.6191599999999999</v>
      </c>
      <c r="S515" s="253">
        <v>0</v>
      </c>
      <c r="T515" s="254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55" t="s">
        <v>172</v>
      </c>
      <c r="AT515" s="255" t="s">
        <v>313</v>
      </c>
      <c r="AU515" s="255" t="s">
        <v>87</v>
      </c>
      <c r="AY515" s="18" t="s">
        <v>129</v>
      </c>
      <c r="BE515" s="256">
        <f>IF(N515="základní",J515,0)</f>
        <v>0</v>
      </c>
      <c r="BF515" s="256">
        <f>IF(N515="snížená",J515,0)</f>
        <v>0</v>
      </c>
      <c r="BG515" s="256">
        <f>IF(N515="zákl. přenesená",J515,0)</f>
        <v>0</v>
      </c>
      <c r="BH515" s="256">
        <f>IF(N515="sníž. přenesená",J515,0)</f>
        <v>0</v>
      </c>
      <c r="BI515" s="256">
        <f>IF(N515="nulová",J515,0)</f>
        <v>0</v>
      </c>
      <c r="BJ515" s="18" t="s">
        <v>85</v>
      </c>
      <c r="BK515" s="256">
        <f>ROUND(I515*H515,2)</f>
        <v>0</v>
      </c>
      <c r="BL515" s="18" t="s">
        <v>136</v>
      </c>
      <c r="BM515" s="255" t="s">
        <v>905</v>
      </c>
    </row>
    <row r="516" s="13" customFormat="1">
      <c r="A516" s="13"/>
      <c r="B516" s="257"/>
      <c r="C516" s="258"/>
      <c r="D516" s="259" t="s">
        <v>138</v>
      </c>
      <c r="E516" s="260" t="s">
        <v>1</v>
      </c>
      <c r="F516" s="261" t="s">
        <v>906</v>
      </c>
      <c r="G516" s="258"/>
      <c r="H516" s="260" t="s">
        <v>1</v>
      </c>
      <c r="I516" s="262"/>
      <c r="J516" s="258"/>
      <c r="K516" s="258"/>
      <c r="L516" s="263"/>
      <c r="M516" s="264"/>
      <c r="N516" s="265"/>
      <c r="O516" s="265"/>
      <c r="P516" s="265"/>
      <c r="Q516" s="265"/>
      <c r="R516" s="265"/>
      <c r="S516" s="265"/>
      <c r="T516" s="26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7" t="s">
        <v>138</v>
      </c>
      <c r="AU516" s="267" t="s">
        <v>87</v>
      </c>
      <c r="AV516" s="13" t="s">
        <v>85</v>
      </c>
      <c r="AW516" s="13" t="s">
        <v>34</v>
      </c>
      <c r="AX516" s="13" t="s">
        <v>78</v>
      </c>
      <c r="AY516" s="267" t="s">
        <v>129</v>
      </c>
    </row>
    <row r="517" s="14" customFormat="1">
      <c r="A517" s="14"/>
      <c r="B517" s="268"/>
      <c r="C517" s="269"/>
      <c r="D517" s="259" t="s">
        <v>138</v>
      </c>
      <c r="E517" s="270" t="s">
        <v>1</v>
      </c>
      <c r="F517" s="271" t="s">
        <v>907</v>
      </c>
      <c r="G517" s="269"/>
      <c r="H517" s="272">
        <v>12.359999999999999</v>
      </c>
      <c r="I517" s="273"/>
      <c r="J517" s="269"/>
      <c r="K517" s="269"/>
      <c r="L517" s="274"/>
      <c r="M517" s="275"/>
      <c r="N517" s="276"/>
      <c r="O517" s="276"/>
      <c r="P517" s="276"/>
      <c r="Q517" s="276"/>
      <c r="R517" s="276"/>
      <c r="S517" s="276"/>
      <c r="T517" s="277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8" t="s">
        <v>138</v>
      </c>
      <c r="AU517" s="278" t="s">
        <v>87</v>
      </c>
      <c r="AV517" s="14" t="s">
        <v>87</v>
      </c>
      <c r="AW517" s="14" t="s">
        <v>34</v>
      </c>
      <c r="AX517" s="14" t="s">
        <v>78</v>
      </c>
      <c r="AY517" s="278" t="s">
        <v>129</v>
      </c>
    </row>
    <row r="518" s="15" customFormat="1">
      <c r="A518" s="15"/>
      <c r="B518" s="279"/>
      <c r="C518" s="280"/>
      <c r="D518" s="259" t="s">
        <v>138</v>
      </c>
      <c r="E518" s="281" t="s">
        <v>1</v>
      </c>
      <c r="F518" s="282" t="s">
        <v>141</v>
      </c>
      <c r="G518" s="280"/>
      <c r="H518" s="283">
        <v>12.359999999999999</v>
      </c>
      <c r="I518" s="284"/>
      <c r="J518" s="280"/>
      <c r="K518" s="280"/>
      <c r="L518" s="285"/>
      <c r="M518" s="286"/>
      <c r="N518" s="287"/>
      <c r="O518" s="287"/>
      <c r="P518" s="287"/>
      <c r="Q518" s="287"/>
      <c r="R518" s="287"/>
      <c r="S518" s="287"/>
      <c r="T518" s="288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89" t="s">
        <v>138</v>
      </c>
      <c r="AU518" s="289" t="s">
        <v>87</v>
      </c>
      <c r="AV518" s="15" t="s">
        <v>136</v>
      </c>
      <c r="AW518" s="15" t="s">
        <v>34</v>
      </c>
      <c r="AX518" s="15" t="s">
        <v>85</v>
      </c>
      <c r="AY518" s="289" t="s">
        <v>129</v>
      </c>
    </row>
    <row r="519" s="2" customFormat="1" ht="16.5" customHeight="1">
      <c r="A519" s="39"/>
      <c r="B519" s="40"/>
      <c r="C519" s="244" t="s">
        <v>908</v>
      </c>
      <c r="D519" s="244" t="s">
        <v>131</v>
      </c>
      <c r="E519" s="245" t="s">
        <v>909</v>
      </c>
      <c r="F519" s="246" t="s">
        <v>910</v>
      </c>
      <c r="G519" s="247" t="s">
        <v>134</v>
      </c>
      <c r="H519" s="248">
        <v>852</v>
      </c>
      <c r="I519" s="249"/>
      <c r="J519" s="250">
        <f>ROUND(I519*H519,2)</f>
        <v>0</v>
      </c>
      <c r="K519" s="246" t="s">
        <v>135</v>
      </c>
      <c r="L519" s="45"/>
      <c r="M519" s="251" t="s">
        <v>1</v>
      </c>
      <c r="N519" s="252" t="s">
        <v>43</v>
      </c>
      <c r="O519" s="92"/>
      <c r="P519" s="253">
        <f>O519*H519</f>
        <v>0</v>
      </c>
      <c r="Q519" s="253">
        <v>0</v>
      </c>
      <c r="R519" s="253">
        <f>Q519*H519</f>
        <v>0</v>
      </c>
      <c r="S519" s="253">
        <v>0</v>
      </c>
      <c r="T519" s="254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55" t="s">
        <v>136</v>
      </c>
      <c r="AT519" s="255" t="s">
        <v>131</v>
      </c>
      <c r="AU519" s="255" t="s">
        <v>87</v>
      </c>
      <c r="AY519" s="18" t="s">
        <v>129</v>
      </c>
      <c r="BE519" s="256">
        <f>IF(N519="základní",J519,0)</f>
        <v>0</v>
      </c>
      <c r="BF519" s="256">
        <f>IF(N519="snížená",J519,0)</f>
        <v>0</v>
      </c>
      <c r="BG519" s="256">
        <f>IF(N519="zákl. přenesená",J519,0)</f>
        <v>0</v>
      </c>
      <c r="BH519" s="256">
        <f>IF(N519="sníž. přenesená",J519,0)</f>
        <v>0</v>
      </c>
      <c r="BI519" s="256">
        <f>IF(N519="nulová",J519,0)</f>
        <v>0</v>
      </c>
      <c r="BJ519" s="18" t="s">
        <v>85</v>
      </c>
      <c r="BK519" s="256">
        <f>ROUND(I519*H519,2)</f>
        <v>0</v>
      </c>
      <c r="BL519" s="18" t="s">
        <v>136</v>
      </c>
      <c r="BM519" s="255" t="s">
        <v>911</v>
      </c>
    </row>
    <row r="520" s="13" customFormat="1">
      <c r="A520" s="13"/>
      <c r="B520" s="257"/>
      <c r="C520" s="258"/>
      <c r="D520" s="259" t="s">
        <v>138</v>
      </c>
      <c r="E520" s="260" t="s">
        <v>1</v>
      </c>
      <c r="F520" s="261" t="s">
        <v>883</v>
      </c>
      <c r="G520" s="258"/>
      <c r="H520" s="260" t="s">
        <v>1</v>
      </c>
      <c r="I520" s="262"/>
      <c r="J520" s="258"/>
      <c r="K520" s="258"/>
      <c r="L520" s="263"/>
      <c r="M520" s="264"/>
      <c r="N520" s="265"/>
      <c r="O520" s="265"/>
      <c r="P520" s="265"/>
      <c r="Q520" s="265"/>
      <c r="R520" s="265"/>
      <c r="S520" s="265"/>
      <c r="T520" s="26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67" t="s">
        <v>138</v>
      </c>
      <c r="AU520" s="267" t="s">
        <v>87</v>
      </c>
      <c r="AV520" s="13" t="s">
        <v>85</v>
      </c>
      <c r="AW520" s="13" t="s">
        <v>34</v>
      </c>
      <c r="AX520" s="13" t="s">
        <v>78</v>
      </c>
      <c r="AY520" s="267" t="s">
        <v>129</v>
      </c>
    </row>
    <row r="521" s="14" customFormat="1">
      <c r="A521" s="14"/>
      <c r="B521" s="268"/>
      <c r="C521" s="269"/>
      <c r="D521" s="259" t="s">
        <v>138</v>
      </c>
      <c r="E521" s="270" t="s">
        <v>1</v>
      </c>
      <c r="F521" s="271" t="s">
        <v>792</v>
      </c>
      <c r="G521" s="269"/>
      <c r="H521" s="272">
        <v>852</v>
      </c>
      <c r="I521" s="273"/>
      <c r="J521" s="269"/>
      <c r="K521" s="269"/>
      <c r="L521" s="274"/>
      <c r="M521" s="275"/>
      <c r="N521" s="276"/>
      <c r="O521" s="276"/>
      <c r="P521" s="276"/>
      <c r="Q521" s="276"/>
      <c r="R521" s="276"/>
      <c r="S521" s="276"/>
      <c r="T521" s="27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78" t="s">
        <v>138</v>
      </c>
      <c r="AU521" s="278" t="s">
        <v>87</v>
      </c>
      <c r="AV521" s="14" t="s">
        <v>87</v>
      </c>
      <c r="AW521" s="14" t="s">
        <v>34</v>
      </c>
      <c r="AX521" s="14" t="s">
        <v>78</v>
      </c>
      <c r="AY521" s="278" t="s">
        <v>129</v>
      </c>
    </row>
    <row r="522" s="15" customFormat="1">
      <c r="A522" s="15"/>
      <c r="B522" s="279"/>
      <c r="C522" s="280"/>
      <c r="D522" s="259" t="s">
        <v>138</v>
      </c>
      <c r="E522" s="281" t="s">
        <v>1</v>
      </c>
      <c r="F522" s="282" t="s">
        <v>141</v>
      </c>
      <c r="G522" s="280"/>
      <c r="H522" s="283">
        <v>852</v>
      </c>
      <c r="I522" s="284"/>
      <c r="J522" s="280"/>
      <c r="K522" s="280"/>
      <c r="L522" s="285"/>
      <c r="M522" s="286"/>
      <c r="N522" s="287"/>
      <c r="O522" s="287"/>
      <c r="P522" s="287"/>
      <c r="Q522" s="287"/>
      <c r="R522" s="287"/>
      <c r="S522" s="287"/>
      <c r="T522" s="288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89" t="s">
        <v>138</v>
      </c>
      <c r="AU522" s="289" t="s">
        <v>87</v>
      </c>
      <c r="AV522" s="15" t="s">
        <v>136</v>
      </c>
      <c r="AW522" s="15" t="s">
        <v>34</v>
      </c>
      <c r="AX522" s="15" t="s">
        <v>85</v>
      </c>
      <c r="AY522" s="289" t="s">
        <v>129</v>
      </c>
    </row>
    <row r="523" s="2" customFormat="1" ht="16.5" customHeight="1">
      <c r="A523" s="39"/>
      <c r="B523" s="40"/>
      <c r="C523" s="244" t="s">
        <v>912</v>
      </c>
      <c r="D523" s="244" t="s">
        <v>131</v>
      </c>
      <c r="E523" s="245" t="s">
        <v>913</v>
      </c>
      <c r="F523" s="246" t="s">
        <v>914</v>
      </c>
      <c r="G523" s="247" t="s">
        <v>134</v>
      </c>
      <c r="H523" s="248">
        <v>32</v>
      </c>
      <c r="I523" s="249"/>
      <c r="J523" s="250">
        <f>ROUND(I523*H523,2)</f>
        <v>0</v>
      </c>
      <c r="K523" s="246" t="s">
        <v>135</v>
      </c>
      <c r="L523" s="45"/>
      <c r="M523" s="251" t="s">
        <v>1</v>
      </c>
      <c r="N523" s="252" t="s">
        <v>43</v>
      </c>
      <c r="O523" s="92"/>
      <c r="P523" s="253">
        <f>O523*H523</f>
        <v>0</v>
      </c>
      <c r="Q523" s="253">
        <v>0.085650000000000004</v>
      </c>
      <c r="R523" s="253">
        <f>Q523*H523</f>
        <v>2.7408000000000001</v>
      </c>
      <c r="S523" s="253">
        <v>0</v>
      </c>
      <c r="T523" s="254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55" t="s">
        <v>136</v>
      </c>
      <c r="AT523" s="255" t="s">
        <v>131</v>
      </c>
      <c r="AU523" s="255" t="s">
        <v>87</v>
      </c>
      <c r="AY523" s="18" t="s">
        <v>129</v>
      </c>
      <c r="BE523" s="256">
        <f>IF(N523="základní",J523,0)</f>
        <v>0</v>
      </c>
      <c r="BF523" s="256">
        <f>IF(N523="snížená",J523,0)</f>
        <v>0</v>
      </c>
      <c r="BG523" s="256">
        <f>IF(N523="zákl. přenesená",J523,0)</f>
        <v>0</v>
      </c>
      <c r="BH523" s="256">
        <f>IF(N523="sníž. přenesená",J523,0)</f>
        <v>0</v>
      </c>
      <c r="BI523" s="256">
        <f>IF(N523="nulová",J523,0)</f>
        <v>0</v>
      </c>
      <c r="BJ523" s="18" t="s">
        <v>85</v>
      </c>
      <c r="BK523" s="256">
        <f>ROUND(I523*H523,2)</f>
        <v>0</v>
      </c>
      <c r="BL523" s="18" t="s">
        <v>136</v>
      </c>
      <c r="BM523" s="255" t="s">
        <v>915</v>
      </c>
    </row>
    <row r="524" s="13" customFormat="1">
      <c r="A524" s="13"/>
      <c r="B524" s="257"/>
      <c r="C524" s="258"/>
      <c r="D524" s="259" t="s">
        <v>138</v>
      </c>
      <c r="E524" s="260" t="s">
        <v>1</v>
      </c>
      <c r="F524" s="261" t="s">
        <v>916</v>
      </c>
      <c r="G524" s="258"/>
      <c r="H524" s="260" t="s">
        <v>1</v>
      </c>
      <c r="I524" s="262"/>
      <c r="J524" s="258"/>
      <c r="K524" s="258"/>
      <c r="L524" s="263"/>
      <c r="M524" s="264"/>
      <c r="N524" s="265"/>
      <c r="O524" s="265"/>
      <c r="P524" s="265"/>
      <c r="Q524" s="265"/>
      <c r="R524" s="265"/>
      <c r="S524" s="265"/>
      <c r="T524" s="26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67" t="s">
        <v>138</v>
      </c>
      <c r="AU524" s="267" t="s">
        <v>87</v>
      </c>
      <c r="AV524" s="13" t="s">
        <v>85</v>
      </c>
      <c r="AW524" s="13" t="s">
        <v>34</v>
      </c>
      <c r="AX524" s="13" t="s">
        <v>78</v>
      </c>
      <c r="AY524" s="267" t="s">
        <v>129</v>
      </c>
    </row>
    <row r="525" s="14" customFormat="1">
      <c r="A525" s="14"/>
      <c r="B525" s="268"/>
      <c r="C525" s="269"/>
      <c r="D525" s="259" t="s">
        <v>138</v>
      </c>
      <c r="E525" s="270" t="s">
        <v>1</v>
      </c>
      <c r="F525" s="271" t="s">
        <v>289</v>
      </c>
      <c r="G525" s="269"/>
      <c r="H525" s="272">
        <v>32</v>
      </c>
      <c r="I525" s="273"/>
      <c r="J525" s="269"/>
      <c r="K525" s="269"/>
      <c r="L525" s="274"/>
      <c r="M525" s="275"/>
      <c r="N525" s="276"/>
      <c r="O525" s="276"/>
      <c r="P525" s="276"/>
      <c r="Q525" s="276"/>
      <c r="R525" s="276"/>
      <c r="S525" s="276"/>
      <c r="T525" s="27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78" t="s">
        <v>138</v>
      </c>
      <c r="AU525" s="278" t="s">
        <v>87</v>
      </c>
      <c r="AV525" s="14" t="s">
        <v>87</v>
      </c>
      <c r="AW525" s="14" t="s">
        <v>34</v>
      </c>
      <c r="AX525" s="14" t="s">
        <v>78</v>
      </c>
      <c r="AY525" s="278" t="s">
        <v>129</v>
      </c>
    </row>
    <row r="526" s="15" customFormat="1">
      <c r="A526" s="15"/>
      <c r="B526" s="279"/>
      <c r="C526" s="280"/>
      <c r="D526" s="259" t="s">
        <v>138</v>
      </c>
      <c r="E526" s="281" t="s">
        <v>1</v>
      </c>
      <c r="F526" s="282" t="s">
        <v>141</v>
      </c>
      <c r="G526" s="280"/>
      <c r="H526" s="283">
        <v>32</v>
      </c>
      <c r="I526" s="284"/>
      <c r="J526" s="280"/>
      <c r="K526" s="280"/>
      <c r="L526" s="285"/>
      <c r="M526" s="286"/>
      <c r="N526" s="287"/>
      <c r="O526" s="287"/>
      <c r="P526" s="287"/>
      <c r="Q526" s="287"/>
      <c r="R526" s="287"/>
      <c r="S526" s="287"/>
      <c r="T526" s="28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89" t="s">
        <v>138</v>
      </c>
      <c r="AU526" s="289" t="s">
        <v>87</v>
      </c>
      <c r="AV526" s="15" t="s">
        <v>136</v>
      </c>
      <c r="AW526" s="15" t="s">
        <v>34</v>
      </c>
      <c r="AX526" s="15" t="s">
        <v>85</v>
      </c>
      <c r="AY526" s="289" t="s">
        <v>129</v>
      </c>
    </row>
    <row r="527" s="2" customFormat="1" ht="16.5" customHeight="1">
      <c r="A527" s="39"/>
      <c r="B527" s="40"/>
      <c r="C527" s="301" t="s">
        <v>917</v>
      </c>
      <c r="D527" s="301" t="s">
        <v>313</v>
      </c>
      <c r="E527" s="302" t="s">
        <v>918</v>
      </c>
      <c r="F527" s="303" t="s">
        <v>919</v>
      </c>
      <c r="G527" s="304" t="s">
        <v>134</v>
      </c>
      <c r="H527" s="305">
        <v>32.960000000000001</v>
      </c>
      <c r="I527" s="306"/>
      <c r="J527" s="307">
        <f>ROUND(I527*H527,2)</f>
        <v>0</v>
      </c>
      <c r="K527" s="303" t="s">
        <v>135</v>
      </c>
      <c r="L527" s="308"/>
      <c r="M527" s="309" t="s">
        <v>1</v>
      </c>
      <c r="N527" s="310" t="s">
        <v>43</v>
      </c>
      <c r="O527" s="92"/>
      <c r="P527" s="253">
        <f>O527*H527</f>
        <v>0</v>
      </c>
      <c r="Q527" s="253">
        <v>0.152</v>
      </c>
      <c r="R527" s="253">
        <f>Q527*H527</f>
        <v>5.0099200000000002</v>
      </c>
      <c r="S527" s="253">
        <v>0</v>
      </c>
      <c r="T527" s="254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55" t="s">
        <v>172</v>
      </c>
      <c r="AT527" s="255" t="s">
        <v>313</v>
      </c>
      <c r="AU527" s="255" t="s">
        <v>87</v>
      </c>
      <c r="AY527" s="18" t="s">
        <v>129</v>
      </c>
      <c r="BE527" s="256">
        <f>IF(N527="základní",J527,0)</f>
        <v>0</v>
      </c>
      <c r="BF527" s="256">
        <f>IF(N527="snížená",J527,0)</f>
        <v>0</v>
      </c>
      <c r="BG527" s="256">
        <f>IF(N527="zákl. přenesená",J527,0)</f>
        <v>0</v>
      </c>
      <c r="BH527" s="256">
        <f>IF(N527="sníž. přenesená",J527,0)</f>
        <v>0</v>
      </c>
      <c r="BI527" s="256">
        <f>IF(N527="nulová",J527,0)</f>
        <v>0</v>
      </c>
      <c r="BJ527" s="18" t="s">
        <v>85</v>
      </c>
      <c r="BK527" s="256">
        <f>ROUND(I527*H527,2)</f>
        <v>0</v>
      </c>
      <c r="BL527" s="18" t="s">
        <v>136</v>
      </c>
      <c r="BM527" s="255" t="s">
        <v>920</v>
      </c>
    </row>
    <row r="528" s="13" customFormat="1">
      <c r="A528" s="13"/>
      <c r="B528" s="257"/>
      <c r="C528" s="258"/>
      <c r="D528" s="259" t="s">
        <v>138</v>
      </c>
      <c r="E528" s="260" t="s">
        <v>1</v>
      </c>
      <c r="F528" s="261" t="s">
        <v>921</v>
      </c>
      <c r="G528" s="258"/>
      <c r="H528" s="260" t="s">
        <v>1</v>
      </c>
      <c r="I528" s="262"/>
      <c r="J528" s="258"/>
      <c r="K528" s="258"/>
      <c r="L528" s="263"/>
      <c r="M528" s="264"/>
      <c r="N528" s="265"/>
      <c r="O528" s="265"/>
      <c r="P528" s="265"/>
      <c r="Q528" s="265"/>
      <c r="R528" s="265"/>
      <c r="S528" s="265"/>
      <c r="T528" s="26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7" t="s">
        <v>138</v>
      </c>
      <c r="AU528" s="267" t="s">
        <v>87</v>
      </c>
      <c r="AV528" s="13" t="s">
        <v>85</v>
      </c>
      <c r="AW528" s="13" t="s">
        <v>34</v>
      </c>
      <c r="AX528" s="13" t="s">
        <v>78</v>
      </c>
      <c r="AY528" s="267" t="s">
        <v>129</v>
      </c>
    </row>
    <row r="529" s="14" customFormat="1">
      <c r="A529" s="14"/>
      <c r="B529" s="268"/>
      <c r="C529" s="269"/>
      <c r="D529" s="259" t="s">
        <v>138</v>
      </c>
      <c r="E529" s="270" t="s">
        <v>1</v>
      </c>
      <c r="F529" s="271" t="s">
        <v>922</v>
      </c>
      <c r="G529" s="269"/>
      <c r="H529" s="272">
        <v>32.960000000000001</v>
      </c>
      <c r="I529" s="273"/>
      <c r="J529" s="269"/>
      <c r="K529" s="269"/>
      <c r="L529" s="274"/>
      <c r="M529" s="275"/>
      <c r="N529" s="276"/>
      <c r="O529" s="276"/>
      <c r="P529" s="276"/>
      <c r="Q529" s="276"/>
      <c r="R529" s="276"/>
      <c r="S529" s="276"/>
      <c r="T529" s="27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8" t="s">
        <v>138</v>
      </c>
      <c r="AU529" s="278" t="s">
        <v>87</v>
      </c>
      <c r="AV529" s="14" t="s">
        <v>87</v>
      </c>
      <c r="AW529" s="14" t="s">
        <v>34</v>
      </c>
      <c r="AX529" s="14" t="s">
        <v>78</v>
      </c>
      <c r="AY529" s="278" t="s">
        <v>129</v>
      </c>
    </row>
    <row r="530" s="15" customFormat="1">
      <c r="A530" s="15"/>
      <c r="B530" s="279"/>
      <c r="C530" s="280"/>
      <c r="D530" s="259" t="s">
        <v>138</v>
      </c>
      <c r="E530" s="281" t="s">
        <v>1</v>
      </c>
      <c r="F530" s="282" t="s">
        <v>141</v>
      </c>
      <c r="G530" s="280"/>
      <c r="H530" s="283">
        <v>32.960000000000001</v>
      </c>
      <c r="I530" s="284"/>
      <c r="J530" s="280"/>
      <c r="K530" s="280"/>
      <c r="L530" s="285"/>
      <c r="M530" s="286"/>
      <c r="N530" s="287"/>
      <c r="O530" s="287"/>
      <c r="P530" s="287"/>
      <c r="Q530" s="287"/>
      <c r="R530" s="287"/>
      <c r="S530" s="287"/>
      <c r="T530" s="288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89" t="s">
        <v>138</v>
      </c>
      <c r="AU530" s="289" t="s">
        <v>87</v>
      </c>
      <c r="AV530" s="15" t="s">
        <v>136</v>
      </c>
      <c r="AW530" s="15" t="s">
        <v>34</v>
      </c>
      <c r="AX530" s="15" t="s">
        <v>85</v>
      </c>
      <c r="AY530" s="289" t="s">
        <v>129</v>
      </c>
    </row>
    <row r="531" s="2" customFormat="1" ht="16.5" customHeight="1">
      <c r="A531" s="39"/>
      <c r="B531" s="40"/>
      <c r="C531" s="244" t="s">
        <v>923</v>
      </c>
      <c r="D531" s="244" t="s">
        <v>131</v>
      </c>
      <c r="E531" s="245" t="s">
        <v>913</v>
      </c>
      <c r="F531" s="246" t="s">
        <v>914</v>
      </c>
      <c r="G531" s="247" t="s">
        <v>134</v>
      </c>
      <c r="H531" s="248">
        <v>37</v>
      </c>
      <c r="I531" s="249"/>
      <c r="J531" s="250">
        <f>ROUND(I531*H531,2)</f>
        <v>0</v>
      </c>
      <c r="K531" s="246" t="s">
        <v>135</v>
      </c>
      <c r="L531" s="45"/>
      <c r="M531" s="251" t="s">
        <v>1</v>
      </c>
      <c r="N531" s="252" t="s">
        <v>43</v>
      </c>
      <c r="O531" s="92"/>
      <c r="P531" s="253">
        <f>O531*H531</f>
        <v>0</v>
      </c>
      <c r="Q531" s="253">
        <v>0.085650000000000004</v>
      </c>
      <c r="R531" s="253">
        <f>Q531*H531</f>
        <v>3.1690500000000004</v>
      </c>
      <c r="S531" s="253">
        <v>0</v>
      </c>
      <c r="T531" s="254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55" t="s">
        <v>136</v>
      </c>
      <c r="AT531" s="255" t="s">
        <v>131</v>
      </c>
      <c r="AU531" s="255" t="s">
        <v>87</v>
      </c>
      <c r="AY531" s="18" t="s">
        <v>129</v>
      </c>
      <c r="BE531" s="256">
        <f>IF(N531="základní",J531,0)</f>
        <v>0</v>
      </c>
      <c r="BF531" s="256">
        <f>IF(N531="snížená",J531,0)</f>
        <v>0</v>
      </c>
      <c r="BG531" s="256">
        <f>IF(N531="zákl. přenesená",J531,0)</f>
        <v>0</v>
      </c>
      <c r="BH531" s="256">
        <f>IF(N531="sníž. přenesená",J531,0)</f>
        <v>0</v>
      </c>
      <c r="BI531" s="256">
        <f>IF(N531="nulová",J531,0)</f>
        <v>0</v>
      </c>
      <c r="BJ531" s="18" t="s">
        <v>85</v>
      </c>
      <c r="BK531" s="256">
        <f>ROUND(I531*H531,2)</f>
        <v>0</v>
      </c>
      <c r="BL531" s="18" t="s">
        <v>136</v>
      </c>
      <c r="BM531" s="255" t="s">
        <v>924</v>
      </c>
    </row>
    <row r="532" s="13" customFormat="1">
      <c r="A532" s="13"/>
      <c r="B532" s="257"/>
      <c r="C532" s="258"/>
      <c r="D532" s="259" t="s">
        <v>138</v>
      </c>
      <c r="E532" s="260" t="s">
        <v>1</v>
      </c>
      <c r="F532" s="261" t="s">
        <v>925</v>
      </c>
      <c r="G532" s="258"/>
      <c r="H532" s="260" t="s">
        <v>1</v>
      </c>
      <c r="I532" s="262"/>
      <c r="J532" s="258"/>
      <c r="K532" s="258"/>
      <c r="L532" s="263"/>
      <c r="M532" s="264"/>
      <c r="N532" s="265"/>
      <c r="O532" s="265"/>
      <c r="P532" s="265"/>
      <c r="Q532" s="265"/>
      <c r="R532" s="265"/>
      <c r="S532" s="265"/>
      <c r="T532" s="26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67" t="s">
        <v>138</v>
      </c>
      <c r="AU532" s="267" t="s">
        <v>87</v>
      </c>
      <c r="AV532" s="13" t="s">
        <v>85</v>
      </c>
      <c r="AW532" s="13" t="s">
        <v>34</v>
      </c>
      <c r="AX532" s="13" t="s">
        <v>78</v>
      </c>
      <c r="AY532" s="267" t="s">
        <v>129</v>
      </c>
    </row>
    <row r="533" s="14" customFormat="1">
      <c r="A533" s="14"/>
      <c r="B533" s="268"/>
      <c r="C533" s="269"/>
      <c r="D533" s="259" t="s">
        <v>138</v>
      </c>
      <c r="E533" s="270" t="s">
        <v>1</v>
      </c>
      <c r="F533" s="271" t="s">
        <v>312</v>
      </c>
      <c r="G533" s="269"/>
      <c r="H533" s="272">
        <v>37</v>
      </c>
      <c r="I533" s="273"/>
      <c r="J533" s="269"/>
      <c r="K533" s="269"/>
      <c r="L533" s="274"/>
      <c r="M533" s="275"/>
      <c r="N533" s="276"/>
      <c r="O533" s="276"/>
      <c r="P533" s="276"/>
      <c r="Q533" s="276"/>
      <c r="R533" s="276"/>
      <c r="S533" s="276"/>
      <c r="T533" s="27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78" t="s">
        <v>138</v>
      </c>
      <c r="AU533" s="278" t="s">
        <v>87</v>
      </c>
      <c r="AV533" s="14" t="s">
        <v>87</v>
      </c>
      <c r="AW533" s="14" t="s">
        <v>34</v>
      </c>
      <c r="AX533" s="14" t="s">
        <v>78</v>
      </c>
      <c r="AY533" s="278" t="s">
        <v>129</v>
      </c>
    </row>
    <row r="534" s="15" customFormat="1">
      <c r="A534" s="15"/>
      <c r="B534" s="279"/>
      <c r="C534" s="280"/>
      <c r="D534" s="259" t="s">
        <v>138</v>
      </c>
      <c r="E534" s="281" t="s">
        <v>1</v>
      </c>
      <c r="F534" s="282" t="s">
        <v>141</v>
      </c>
      <c r="G534" s="280"/>
      <c r="H534" s="283">
        <v>37</v>
      </c>
      <c r="I534" s="284"/>
      <c r="J534" s="280"/>
      <c r="K534" s="280"/>
      <c r="L534" s="285"/>
      <c r="M534" s="286"/>
      <c r="N534" s="287"/>
      <c r="O534" s="287"/>
      <c r="P534" s="287"/>
      <c r="Q534" s="287"/>
      <c r="R534" s="287"/>
      <c r="S534" s="287"/>
      <c r="T534" s="28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89" t="s">
        <v>138</v>
      </c>
      <c r="AU534" s="289" t="s">
        <v>87</v>
      </c>
      <c r="AV534" s="15" t="s">
        <v>136</v>
      </c>
      <c r="AW534" s="15" t="s">
        <v>34</v>
      </c>
      <c r="AX534" s="15" t="s">
        <v>85</v>
      </c>
      <c r="AY534" s="289" t="s">
        <v>129</v>
      </c>
    </row>
    <row r="535" s="2" customFormat="1" ht="16.5" customHeight="1">
      <c r="A535" s="39"/>
      <c r="B535" s="40"/>
      <c r="C535" s="301" t="s">
        <v>926</v>
      </c>
      <c r="D535" s="301" t="s">
        <v>313</v>
      </c>
      <c r="E535" s="302" t="s">
        <v>918</v>
      </c>
      <c r="F535" s="303" t="s">
        <v>919</v>
      </c>
      <c r="G535" s="304" t="s">
        <v>134</v>
      </c>
      <c r="H535" s="305">
        <v>38.109999999999999</v>
      </c>
      <c r="I535" s="306"/>
      <c r="J535" s="307">
        <f>ROUND(I535*H535,2)</f>
        <v>0</v>
      </c>
      <c r="K535" s="303" t="s">
        <v>135</v>
      </c>
      <c r="L535" s="308"/>
      <c r="M535" s="309" t="s">
        <v>1</v>
      </c>
      <c r="N535" s="310" t="s">
        <v>43</v>
      </c>
      <c r="O535" s="92"/>
      <c r="P535" s="253">
        <f>O535*H535</f>
        <v>0</v>
      </c>
      <c r="Q535" s="253">
        <v>0.152</v>
      </c>
      <c r="R535" s="253">
        <f>Q535*H535</f>
        <v>5.7927200000000001</v>
      </c>
      <c r="S535" s="253">
        <v>0</v>
      </c>
      <c r="T535" s="254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55" t="s">
        <v>172</v>
      </c>
      <c r="AT535" s="255" t="s">
        <v>313</v>
      </c>
      <c r="AU535" s="255" t="s">
        <v>87</v>
      </c>
      <c r="AY535" s="18" t="s">
        <v>129</v>
      </c>
      <c r="BE535" s="256">
        <f>IF(N535="základní",J535,0)</f>
        <v>0</v>
      </c>
      <c r="BF535" s="256">
        <f>IF(N535="snížená",J535,0)</f>
        <v>0</v>
      </c>
      <c r="BG535" s="256">
        <f>IF(N535="zákl. přenesená",J535,0)</f>
        <v>0</v>
      </c>
      <c r="BH535" s="256">
        <f>IF(N535="sníž. přenesená",J535,0)</f>
        <v>0</v>
      </c>
      <c r="BI535" s="256">
        <f>IF(N535="nulová",J535,0)</f>
        <v>0</v>
      </c>
      <c r="BJ535" s="18" t="s">
        <v>85</v>
      </c>
      <c r="BK535" s="256">
        <f>ROUND(I535*H535,2)</f>
        <v>0</v>
      </c>
      <c r="BL535" s="18" t="s">
        <v>136</v>
      </c>
      <c r="BM535" s="255" t="s">
        <v>927</v>
      </c>
    </row>
    <row r="536" s="13" customFormat="1">
      <c r="A536" s="13"/>
      <c r="B536" s="257"/>
      <c r="C536" s="258"/>
      <c r="D536" s="259" t="s">
        <v>138</v>
      </c>
      <c r="E536" s="260" t="s">
        <v>1</v>
      </c>
      <c r="F536" s="261" t="s">
        <v>928</v>
      </c>
      <c r="G536" s="258"/>
      <c r="H536" s="260" t="s">
        <v>1</v>
      </c>
      <c r="I536" s="262"/>
      <c r="J536" s="258"/>
      <c r="K536" s="258"/>
      <c r="L536" s="263"/>
      <c r="M536" s="264"/>
      <c r="N536" s="265"/>
      <c r="O536" s="265"/>
      <c r="P536" s="265"/>
      <c r="Q536" s="265"/>
      <c r="R536" s="265"/>
      <c r="S536" s="265"/>
      <c r="T536" s="26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7" t="s">
        <v>138</v>
      </c>
      <c r="AU536" s="267" t="s">
        <v>87</v>
      </c>
      <c r="AV536" s="13" t="s">
        <v>85</v>
      </c>
      <c r="AW536" s="13" t="s">
        <v>34</v>
      </c>
      <c r="AX536" s="13" t="s">
        <v>78</v>
      </c>
      <c r="AY536" s="267" t="s">
        <v>129</v>
      </c>
    </row>
    <row r="537" s="14" customFormat="1">
      <c r="A537" s="14"/>
      <c r="B537" s="268"/>
      <c r="C537" s="269"/>
      <c r="D537" s="259" t="s">
        <v>138</v>
      </c>
      <c r="E537" s="270" t="s">
        <v>1</v>
      </c>
      <c r="F537" s="271" t="s">
        <v>929</v>
      </c>
      <c r="G537" s="269"/>
      <c r="H537" s="272">
        <v>38.109999999999999</v>
      </c>
      <c r="I537" s="273"/>
      <c r="J537" s="269"/>
      <c r="K537" s="269"/>
      <c r="L537" s="274"/>
      <c r="M537" s="275"/>
      <c r="N537" s="276"/>
      <c r="O537" s="276"/>
      <c r="P537" s="276"/>
      <c r="Q537" s="276"/>
      <c r="R537" s="276"/>
      <c r="S537" s="276"/>
      <c r="T537" s="27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8" t="s">
        <v>138</v>
      </c>
      <c r="AU537" s="278" t="s">
        <v>87</v>
      </c>
      <c r="AV537" s="14" t="s">
        <v>87</v>
      </c>
      <c r="AW537" s="14" t="s">
        <v>34</v>
      </c>
      <c r="AX537" s="14" t="s">
        <v>78</v>
      </c>
      <c r="AY537" s="278" t="s">
        <v>129</v>
      </c>
    </row>
    <row r="538" s="15" customFormat="1">
      <c r="A538" s="15"/>
      <c r="B538" s="279"/>
      <c r="C538" s="280"/>
      <c r="D538" s="259" t="s">
        <v>138</v>
      </c>
      <c r="E538" s="281" t="s">
        <v>1</v>
      </c>
      <c r="F538" s="282" t="s">
        <v>141</v>
      </c>
      <c r="G538" s="280"/>
      <c r="H538" s="283">
        <v>38.109999999999999</v>
      </c>
      <c r="I538" s="284"/>
      <c r="J538" s="280"/>
      <c r="K538" s="280"/>
      <c r="L538" s="285"/>
      <c r="M538" s="286"/>
      <c r="N538" s="287"/>
      <c r="O538" s="287"/>
      <c r="P538" s="287"/>
      <c r="Q538" s="287"/>
      <c r="R538" s="287"/>
      <c r="S538" s="287"/>
      <c r="T538" s="288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89" t="s">
        <v>138</v>
      </c>
      <c r="AU538" s="289" t="s">
        <v>87</v>
      </c>
      <c r="AV538" s="15" t="s">
        <v>136</v>
      </c>
      <c r="AW538" s="15" t="s">
        <v>34</v>
      </c>
      <c r="AX538" s="15" t="s">
        <v>85</v>
      </c>
      <c r="AY538" s="289" t="s">
        <v>129</v>
      </c>
    </row>
    <row r="539" s="2" customFormat="1" ht="16.5" customHeight="1">
      <c r="A539" s="39"/>
      <c r="B539" s="40"/>
      <c r="C539" s="244" t="s">
        <v>930</v>
      </c>
      <c r="D539" s="244" t="s">
        <v>131</v>
      </c>
      <c r="E539" s="245" t="s">
        <v>931</v>
      </c>
      <c r="F539" s="246" t="s">
        <v>932</v>
      </c>
      <c r="G539" s="247" t="s">
        <v>134</v>
      </c>
      <c r="H539" s="248">
        <v>61</v>
      </c>
      <c r="I539" s="249"/>
      <c r="J539" s="250">
        <f>ROUND(I539*H539,2)</f>
        <v>0</v>
      </c>
      <c r="K539" s="246" t="s">
        <v>135</v>
      </c>
      <c r="L539" s="45"/>
      <c r="M539" s="251" t="s">
        <v>1</v>
      </c>
      <c r="N539" s="252" t="s">
        <v>43</v>
      </c>
      <c r="O539" s="92"/>
      <c r="P539" s="253">
        <f>O539*H539</f>
        <v>0</v>
      </c>
      <c r="Q539" s="253">
        <v>0.085650000000000004</v>
      </c>
      <c r="R539" s="253">
        <f>Q539*H539</f>
        <v>5.2246500000000005</v>
      </c>
      <c r="S539" s="253">
        <v>0</v>
      </c>
      <c r="T539" s="254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55" t="s">
        <v>136</v>
      </c>
      <c r="AT539" s="255" t="s">
        <v>131</v>
      </c>
      <c r="AU539" s="255" t="s">
        <v>87</v>
      </c>
      <c r="AY539" s="18" t="s">
        <v>129</v>
      </c>
      <c r="BE539" s="256">
        <f>IF(N539="základní",J539,0)</f>
        <v>0</v>
      </c>
      <c r="BF539" s="256">
        <f>IF(N539="snížená",J539,0)</f>
        <v>0</v>
      </c>
      <c r="BG539" s="256">
        <f>IF(N539="zákl. přenesená",J539,0)</f>
        <v>0</v>
      </c>
      <c r="BH539" s="256">
        <f>IF(N539="sníž. přenesená",J539,0)</f>
        <v>0</v>
      </c>
      <c r="BI539" s="256">
        <f>IF(N539="nulová",J539,0)</f>
        <v>0</v>
      </c>
      <c r="BJ539" s="18" t="s">
        <v>85</v>
      </c>
      <c r="BK539" s="256">
        <f>ROUND(I539*H539,2)</f>
        <v>0</v>
      </c>
      <c r="BL539" s="18" t="s">
        <v>136</v>
      </c>
      <c r="BM539" s="255" t="s">
        <v>933</v>
      </c>
    </row>
    <row r="540" s="13" customFormat="1">
      <c r="A540" s="13"/>
      <c r="B540" s="257"/>
      <c r="C540" s="258"/>
      <c r="D540" s="259" t="s">
        <v>138</v>
      </c>
      <c r="E540" s="260" t="s">
        <v>1</v>
      </c>
      <c r="F540" s="261" t="s">
        <v>934</v>
      </c>
      <c r="G540" s="258"/>
      <c r="H540" s="260" t="s">
        <v>1</v>
      </c>
      <c r="I540" s="262"/>
      <c r="J540" s="258"/>
      <c r="K540" s="258"/>
      <c r="L540" s="263"/>
      <c r="M540" s="264"/>
      <c r="N540" s="265"/>
      <c r="O540" s="265"/>
      <c r="P540" s="265"/>
      <c r="Q540" s="265"/>
      <c r="R540" s="265"/>
      <c r="S540" s="265"/>
      <c r="T540" s="26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67" t="s">
        <v>138</v>
      </c>
      <c r="AU540" s="267" t="s">
        <v>87</v>
      </c>
      <c r="AV540" s="13" t="s">
        <v>85</v>
      </c>
      <c r="AW540" s="13" t="s">
        <v>34</v>
      </c>
      <c r="AX540" s="13" t="s">
        <v>78</v>
      </c>
      <c r="AY540" s="267" t="s">
        <v>129</v>
      </c>
    </row>
    <row r="541" s="14" customFormat="1">
      <c r="A541" s="14"/>
      <c r="B541" s="268"/>
      <c r="C541" s="269"/>
      <c r="D541" s="259" t="s">
        <v>138</v>
      </c>
      <c r="E541" s="270" t="s">
        <v>1</v>
      </c>
      <c r="F541" s="271" t="s">
        <v>440</v>
      </c>
      <c r="G541" s="269"/>
      <c r="H541" s="272">
        <v>61</v>
      </c>
      <c r="I541" s="273"/>
      <c r="J541" s="269"/>
      <c r="K541" s="269"/>
      <c r="L541" s="274"/>
      <c r="M541" s="275"/>
      <c r="N541" s="276"/>
      <c r="O541" s="276"/>
      <c r="P541" s="276"/>
      <c r="Q541" s="276"/>
      <c r="R541" s="276"/>
      <c r="S541" s="276"/>
      <c r="T541" s="27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8" t="s">
        <v>138</v>
      </c>
      <c r="AU541" s="278" t="s">
        <v>87</v>
      </c>
      <c r="AV541" s="14" t="s">
        <v>87</v>
      </c>
      <c r="AW541" s="14" t="s">
        <v>34</v>
      </c>
      <c r="AX541" s="14" t="s">
        <v>78</v>
      </c>
      <c r="AY541" s="278" t="s">
        <v>129</v>
      </c>
    </row>
    <row r="542" s="15" customFormat="1">
      <c r="A542" s="15"/>
      <c r="B542" s="279"/>
      <c r="C542" s="280"/>
      <c r="D542" s="259" t="s">
        <v>138</v>
      </c>
      <c r="E542" s="281" t="s">
        <v>1</v>
      </c>
      <c r="F542" s="282" t="s">
        <v>141</v>
      </c>
      <c r="G542" s="280"/>
      <c r="H542" s="283">
        <v>61</v>
      </c>
      <c r="I542" s="284"/>
      <c r="J542" s="280"/>
      <c r="K542" s="280"/>
      <c r="L542" s="285"/>
      <c r="M542" s="286"/>
      <c r="N542" s="287"/>
      <c r="O542" s="287"/>
      <c r="P542" s="287"/>
      <c r="Q542" s="287"/>
      <c r="R542" s="287"/>
      <c r="S542" s="287"/>
      <c r="T542" s="288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89" t="s">
        <v>138</v>
      </c>
      <c r="AU542" s="289" t="s">
        <v>87</v>
      </c>
      <c r="AV542" s="15" t="s">
        <v>136</v>
      </c>
      <c r="AW542" s="15" t="s">
        <v>34</v>
      </c>
      <c r="AX542" s="15" t="s">
        <v>85</v>
      </c>
      <c r="AY542" s="289" t="s">
        <v>129</v>
      </c>
    </row>
    <row r="543" s="2" customFormat="1" ht="16.5" customHeight="1">
      <c r="A543" s="39"/>
      <c r="B543" s="40"/>
      <c r="C543" s="301" t="s">
        <v>935</v>
      </c>
      <c r="D543" s="301" t="s">
        <v>313</v>
      </c>
      <c r="E543" s="302" t="s">
        <v>918</v>
      </c>
      <c r="F543" s="303" t="s">
        <v>919</v>
      </c>
      <c r="G543" s="304" t="s">
        <v>134</v>
      </c>
      <c r="H543" s="305">
        <v>44.805</v>
      </c>
      <c r="I543" s="306"/>
      <c r="J543" s="307">
        <f>ROUND(I543*H543,2)</f>
        <v>0</v>
      </c>
      <c r="K543" s="303" t="s">
        <v>135</v>
      </c>
      <c r="L543" s="308"/>
      <c r="M543" s="309" t="s">
        <v>1</v>
      </c>
      <c r="N543" s="310" t="s">
        <v>43</v>
      </c>
      <c r="O543" s="92"/>
      <c r="P543" s="253">
        <f>O543*H543</f>
        <v>0</v>
      </c>
      <c r="Q543" s="253">
        <v>0.152</v>
      </c>
      <c r="R543" s="253">
        <f>Q543*H543</f>
        <v>6.8103600000000002</v>
      </c>
      <c r="S543" s="253">
        <v>0</v>
      </c>
      <c r="T543" s="254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55" t="s">
        <v>172</v>
      </c>
      <c r="AT543" s="255" t="s">
        <v>313</v>
      </c>
      <c r="AU543" s="255" t="s">
        <v>87</v>
      </c>
      <c r="AY543" s="18" t="s">
        <v>129</v>
      </c>
      <c r="BE543" s="256">
        <f>IF(N543="základní",J543,0)</f>
        <v>0</v>
      </c>
      <c r="BF543" s="256">
        <f>IF(N543="snížená",J543,0)</f>
        <v>0</v>
      </c>
      <c r="BG543" s="256">
        <f>IF(N543="zákl. přenesená",J543,0)</f>
        <v>0</v>
      </c>
      <c r="BH543" s="256">
        <f>IF(N543="sníž. přenesená",J543,0)</f>
        <v>0</v>
      </c>
      <c r="BI543" s="256">
        <f>IF(N543="nulová",J543,0)</f>
        <v>0</v>
      </c>
      <c r="BJ543" s="18" t="s">
        <v>85</v>
      </c>
      <c r="BK543" s="256">
        <f>ROUND(I543*H543,2)</f>
        <v>0</v>
      </c>
      <c r="BL543" s="18" t="s">
        <v>136</v>
      </c>
      <c r="BM543" s="255" t="s">
        <v>936</v>
      </c>
    </row>
    <row r="544" s="13" customFormat="1">
      <c r="A544" s="13"/>
      <c r="B544" s="257"/>
      <c r="C544" s="258"/>
      <c r="D544" s="259" t="s">
        <v>138</v>
      </c>
      <c r="E544" s="260" t="s">
        <v>1</v>
      </c>
      <c r="F544" s="261" t="s">
        <v>937</v>
      </c>
      <c r="G544" s="258"/>
      <c r="H544" s="260" t="s">
        <v>1</v>
      </c>
      <c r="I544" s="262"/>
      <c r="J544" s="258"/>
      <c r="K544" s="258"/>
      <c r="L544" s="263"/>
      <c r="M544" s="264"/>
      <c r="N544" s="265"/>
      <c r="O544" s="265"/>
      <c r="P544" s="265"/>
      <c r="Q544" s="265"/>
      <c r="R544" s="265"/>
      <c r="S544" s="265"/>
      <c r="T544" s="26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7" t="s">
        <v>138</v>
      </c>
      <c r="AU544" s="267" t="s">
        <v>87</v>
      </c>
      <c r="AV544" s="13" t="s">
        <v>85</v>
      </c>
      <c r="AW544" s="13" t="s">
        <v>34</v>
      </c>
      <c r="AX544" s="13" t="s">
        <v>78</v>
      </c>
      <c r="AY544" s="267" t="s">
        <v>129</v>
      </c>
    </row>
    <row r="545" s="14" customFormat="1">
      <c r="A545" s="14"/>
      <c r="B545" s="268"/>
      <c r="C545" s="269"/>
      <c r="D545" s="259" t="s">
        <v>138</v>
      </c>
      <c r="E545" s="270" t="s">
        <v>1</v>
      </c>
      <c r="F545" s="271" t="s">
        <v>938</v>
      </c>
      <c r="G545" s="269"/>
      <c r="H545" s="272">
        <v>44.805</v>
      </c>
      <c r="I545" s="273"/>
      <c r="J545" s="269"/>
      <c r="K545" s="269"/>
      <c r="L545" s="274"/>
      <c r="M545" s="275"/>
      <c r="N545" s="276"/>
      <c r="O545" s="276"/>
      <c r="P545" s="276"/>
      <c r="Q545" s="276"/>
      <c r="R545" s="276"/>
      <c r="S545" s="276"/>
      <c r="T545" s="27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78" t="s">
        <v>138</v>
      </c>
      <c r="AU545" s="278" t="s">
        <v>87</v>
      </c>
      <c r="AV545" s="14" t="s">
        <v>87</v>
      </c>
      <c r="AW545" s="14" t="s">
        <v>34</v>
      </c>
      <c r="AX545" s="14" t="s">
        <v>78</v>
      </c>
      <c r="AY545" s="278" t="s">
        <v>129</v>
      </c>
    </row>
    <row r="546" s="15" customFormat="1">
      <c r="A546" s="15"/>
      <c r="B546" s="279"/>
      <c r="C546" s="280"/>
      <c r="D546" s="259" t="s">
        <v>138</v>
      </c>
      <c r="E546" s="281" t="s">
        <v>1</v>
      </c>
      <c r="F546" s="282" t="s">
        <v>141</v>
      </c>
      <c r="G546" s="280"/>
      <c r="H546" s="283">
        <v>44.805</v>
      </c>
      <c r="I546" s="284"/>
      <c r="J546" s="280"/>
      <c r="K546" s="280"/>
      <c r="L546" s="285"/>
      <c r="M546" s="286"/>
      <c r="N546" s="287"/>
      <c r="O546" s="287"/>
      <c r="P546" s="287"/>
      <c r="Q546" s="287"/>
      <c r="R546" s="287"/>
      <c r="S546" s="287"/>
      <c r="T546" s="288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89" t="s">
        <v>138</v>
      </c>
      <c r="AU546" s="289" t="s">
        <v>87</v>
      </c>
      <c r="AV546" s="15" t="s">
        <v>136</v>
      </c>
      <c r="AW546" s="15" t="s">
        <v>34</v>
      </c>
      <c r="AX546" s="15" t="s">
        <v>85</v>
      </c>
      <c r="AY546" s="289" t="s">
        <v>129</v>
      </c>
    </row>
    <row r="547" s="2" customFormat="1" ht="16.5" customHeight="1">
      <c r="A547" s="39"/>
      <c r="B547" s="40"/>
      <c r="C547" s="301" t="s">
        <v>939</v>
      </c>
      <c r="D547" s="301" t="s">
        <v>313</v>
      </c>
      <c r="E547" s="302" t="s">
        <v>940</v>
      </c>
      <c r="F547" s="303" t="s">
        <v>941</v>
      </c>
      <c r="G547" s="304" t="s">
        <v>134</v>
      </c>
      <c r="H547" s="305">
        <v>12.051</v>
      </c>
      <c r="I547" s="306"/>
      <c r="J547" s="307">
        <f>ROUND(I547*H547,2)</f>
        <v>0</v>
      </c>
      <c r="K547" s="303" t="s">
        <v>1</v>
      </c>
      <c r="L547" s="308"/>
      <c r="M547" s="309" t="s">
        <v>1</v>
      </c>
      <c r="N547" s="310" t="s">
        <v>43</v>
      </c>
      <c r="O547" s="92"/>
      <c r="P547" s="253">
        <f>O547*H547</f>
        <v>0</v>
      </c>
      <c r="Q547" s="253">
        <v>0.17599999999999999</v>
      </c>
      <c r="R547" s="253">
        <f>Q547*H547</f>
        <v>2.1209759999999998</v>
      </c>
      <c r="S547" s="253">
        <v>0</v>
      </c>
      <c r="T547" s="254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55" t="s">
        <v>172</v>
      </c>
      <c r="AT547" s="255" t="s">
        <v>313</v>
      </c>
      <c r="AU547" s="255" t="s">
        <v>87</v>
      </c>
      <c r="AY547" s="18" t="s">
        <v>129</v>
      </c>
      <c r="BE547" s="256">
        <f>IF(N547="základní",J547,0)</f>
        <v>0</v>
      </c>
      <c r="BF547" s="256">
        <f>IF(N547="snížená",J547,0)</f>
        <v>0</v>
      </c>
      <c r="BG547" s="256">
        <f>IF(N547="zákl. přenesená",J547,0)</f>
        <v>0</v>
      </c>
      <c r="BH547" s="256">
        <f>IF(N547="sníž. přenesená",J547,0)</f>
        <v>0</v>
      </c>
      <c r="BI547" s="256">
        <f>IF(N547="nulová",J547,0)</f>
        <v>0</v>
      </c>
      <c r="BJ547" s="18" t="s">
        <v>85</v>
      </c>
      <c r="BK547" s="256">
        <f>ROUND(I547*H547,2)</f>
        <v>0</v>
      </c>
      <c r="BL547" s="18" t="s">
        <v>136</v>
      </c>
      <c r="BM547" s="255" t="s">
        <v>942</v>
      </c>
    </row>
    <row r="548" s="13" customFormat="1">
      <c r="A548" s="13"/>
      <c r="B548" s="257"/>
      <c r="C548" s="258"/>
      <c r="D548" s="259" t="s">
        <v>138</v>
      </c>
      <c r="E548" s="260" t="s">
        <v>1</v>
      </c>
      <c r="F548" s="261" t="s">
        <v>943</v>
      </c>
      <c r="G548" s="258"/>
      <c r="H548" s="260" t="s">
        <v>1</v>
      </c>
      <c r="I548" s="262"/>
      <c r="J548" s="258"/>
      <c r="K548" s="258"/>
      <c r="L548" s="263"/>
      <c r="M548" s="264"/>
      <c r="N548" s="265"/>
      <c r="O548" s="265"/>
      <c r="P548" s="265"/>
      <c r="Q548" s="265"/>
      <c r="R548" s="265"/>
      <c r="S548" s="265"/>
      <c r="T548" s="26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7" t="s">
        <v>138</v>
      </c>
      <c r="AU548" s="267" t="s">
        <v>87</v>
      </c>
      <c r="AV548" s="13" t="s">
        <v>85</v>
      </c>
      <c r="AW548" s="13" t="s">
        <v>34</v>
      </c>
      <c r="AX548" s="13" t="s">
        <v>78</v>
      </c>
      <c r="AY548" s="267" t="s">
        <v>129</v>
      </c>
    </row>
    <row r="549" s="14" customFormat="1">
      <c r="A549" s="14"/>
      <c r="B549" s="268"/>
      <c r="C549" s="269"/>
      <c r="D549" s="259" t="s">
        <v>138</v>
      </c>
      <c r="E549" s="270" t="s">
        <v>1</v>
      </c>
      <c r="F549" s="271" t="s">
        <v>944</v>
      </c>
      <c r="G549" s="269"/>
      <c r="H549" s="272">
        <v>12.051</v>
      </c>
      <c r="I549" s="273"/>
      <c r="J549" s="269"/>
      <c r="K549" s="269"/>
      <c r="L549" s="274"/>
      <c r="M549" s="275"/>
      <c r="N549" s="276"/>
      <c r="O549" s="276"/>
      <c r="P549" s="276"/>
      <c r="Q549" s="276"/>
      <c r="R549" s="276"/>
      <c r="S549" s="276"/>
      <c r="T549" s="277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8" t="s">
        <v>138</v>
      </c>
      <c r="AU549" s="278" t="s">
        <v>87</v>
      </c>
      <c r="AV549" s="14" t="s">
        <v>87</v>
      </c>
      <c r="AW549" s="14" t="s">
        <v>34</v>
      </c>
      <c r="AX549" s="14" t="s">
        <v>78</v>
      </c>
      <c r="AY549" s="278" t="s">
        <v>129</v>
      </c>
    </row>
    <row r="550" s="15" customFormat="1">
      <c r="A550" s="15"/>
      <c r="B550" s="279"/>
      <c r="C550" s="280"/>
      <c r="D550" s="259" t="s">
        <v>138</v>
      </c>
      <c r="E550" s="281" t="s">
        <v>1</v>
      </c>
      <c r="F550" s="282" t="s">
        <v>141</v>
      </c>
      <c r="G550" s="280"/>
      <c r="H550" s="283">
        <v>12.051</v>
      </c>
      <c r="I550" s="284"/>
      <c r="J550" s="280"/>
      <c r="K550" s="280"/>
      <c r="L550" s="285"/>
      <c r="M550" s="286"/>
      <c r="N550" s="287"/>
      <c r="O550" s="287"/>
      <c r="P550" s="287"/>
      <c r="Q550" s="287"/>
      <c r="R550" s="287"/>
      <c r="S550" s="287"/>
      <c r="T550" s="288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89" t="s">
        <v>138</v>
      </c>
      <c r="AU550" s="289" t="s">
        <v>87</v>
      </c>
      <c r="AV550" s="15" t="s">
        <v>136</v>
      </c>
      <c r="AW550" s="15" t="s">
        <v>34</v>
      </c>
      <c r="AX550" s="15" t="s">
        <v>85</v>
      </c>
      <c r="AY550" s="289" t="s">
        <v>129</v>
      </c>
    </row>
    <row r="551" s="2" customFormat="1" ht="16.5" customHeight="1">
      <c r="A551" s="39"/>
      <c r="B551" s="40"/>
      <c r="C551" s="301" t="s">
        <v>945</v>
      </c>
      <c r="D551" s="301" t="s">
        <v>313</v>
      </c>
      <c r="E551" s="302" t="s">
        <v>946</v>
      </c>
      <c r="F551" s="303" t="s">
        <v>947</v>
      </c>
      <c r="G551" s="304" t="s">
        <v>134</v>
      </c>
      <c r="H551" s="305">
        <v>5.9740000000000002</v>
      </c>
      <c r="I551" s="306"/>
      <c r="J551" s="307">
        <f>ROUND(I551*H551,2)</f>
        <v>0</v>
      </c>
      <c r="K551" s="303" t="s">
        <v>1</v>
      </c>
      <c r="L551" s="308"/>
      <c r="M551" s="309" t="s">
        <v>1</v>
      </c>
      <c r="N551" s="310" t="s">
        <v>43</v>
      </c>
      <c r="O551" s="92"/>
      <c r="P551" s="253">
        <f>O551*H551</f>
        <v>0</v>
      </c>
      <c r="Q551" s="253">
        <v>0.17599999999999999</v>
      </c>
      <c r="R551" s="253">
        <f>Q551*H551</f>
        <v>1.0514239999999999</v>
      </c>
      <c r="S551" s="253">
        <v>0</v>
      </c>
      <c r="T551" s="254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55" t="s">
        <v>172</v>
      </c>
      <c r="AT551" s="255" t="s">
        <v>313</v>
      </c>
      <c r="AU551" s="255" t="s">
        <v>87</v>
      </c>
      <c r="AY551" s="18" t="s">
        <v>129</v>
      </c>
      <c r="BE551" s="256">
        <f>IF(N551="základní",J551,0)</f>
        <v>0</v>
      </c>
      <c r="BF551" s="256">
        <f>IF(N551="snížená",J551,0)</f>
        <v>0</v>
      </c>
      <c r="BG551" s="256">
        <f>IF(N551="zákl. přenesená",J551,0)</f>
        <v>0</v>
      </c>
      <c r="BH551" s="256">
        <f>IF(N551="sníž. přenesená",J551,0)</f>
        <v>0</v>
      </c>
      <c r="BI551" s="256">
        <f>IF(N551="nulová",J551,0)</f>
        <v>0</v>
      </c>
      <c r="BJ551" s="18" t="s">
        <v>85</v>
      </c>
      <c r="BK551" s="256">
        <f>ROUND(I551*H551,2)</f>
        <v>0</v>
      </c>
      <c r="BL551" s="18" t="s">
        <v>136</v>
      </c>
      <c r="BM551" s="255" t="s">
        <v>948</v>
      </c>
    </row>
    <row r="552" s="13" customFormat="1">
      <c r="A552" s="13"/>
      <c r="B552" s="257"/>
      <c r="C552" s="258"/>
      <c r="D552" s="259" t="s">
        <v>138</v>
      </c>
      <c r="E552" s="260" t="s">
        <v>1</v>
      </c>
      <c r="F552" s="261" t="s">
        <v>949</v>
      </c>
      <c r="G552" s="258"/>
      <c r="H552" s="260" t="s">
        <v>1</v>
      </c>
      <c r="I552" s="262"/>
      <c r="J552" s="258"/>
      <c r="K552" s="258"/>
      <c r="L552" s="263"/>
      <c r="M552" s="264"/>
      <c r="N552" s="265"/>
      <c r="O552" s="265"/>
      <c r="P552" s="265"/>
      <c r="Q552" s="265"/>
      <c r="R552" s="265"/>
      <c r="S552" s="265"/>
      <c r="T552" s="26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67" t="s">
        <v>138</v>
      </c>
      <c r="AU552" s="267" t="s">
        <v>87</v>
      </c>
      <c r="AV552" s="13" t="s">
        <v>85</v>
      </c>
      <c r="AW552" s="13" t="s">
        <v>34</v>
      </c>
      <c r="AX552" s="13" t="s">
        <v>78</v>
      </c>
      <c r="AY552" s="267" t="s">
        <v>129</v>
      </c>
    </row>
    <row r="553" s="14" customFormat="1">
      <c r="A553" s="14"/>
      <c r="B553" s="268"/>
      <c r="C553" s="269"/>
      <c r="D553" s="259" t="s">
        <v>138</v>
      </c>
      <c r="E553" s="270" t="s">
        <v>1</v>
      </c>
      <c r="F553" s="271" t="s">
        <v>950</v>
      </c>
      <c r="G553" s="269"/>
      <c r="H553" s="272">
        <v>5.9740000000000002</v>
      </c>
      <c r="I553" s="273"/>
      <c r="J553" s="269"/>
      <c r="K553" s="269"/>
      <c r="L553" s="274"/>
      <c r="M553" s="275"/>
      <c r="N553" s="276"/>
      <c r="O553" s="276"/>
      <c r="P553" s="276"/>
      <c r="Q553" s="276"/>
      <c r="R553" s="276"/>
      <c r="S553" s="276"/>
      <c r="T553" s="27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78" t="s">
        <v>138</v>
      </c>
      <c r="AU553" s="278" t="s">
        <v>87</v>
      </c>
      <c r="AV553" s="14" t="s">
        <v>87</v>
      </c>
      <c r="AW553" s="14" t="s">
        <v>34</v>
      </c>
      <c r="AX553" s="14" t="s">
        <v>78</v>
      </c>
      <c r="AY553" s="278" t="s">
        <v>129</v>
      </c>
    </row>
    <row r="554" s="15" customFormat="1">
      <c r="A554" s="15"/>
      <c r="B554" s="279"/>
      <c r="C554" s="280"/>
      <c r="D554" s="259" t="s">
        <v>138</v>
      </c>
      <c r="E554" s="281" t="s">
        <v>1</v>
      </c>
      <c r="F554" s="282" t="s">
        <v>141</v>
      </c>
      <c r="G554" s="280"/>
      <c r="H554" s="283">
        <v>5.9740000000000002</v>
      </c>
      <c r="I554" s="284"/>
      <c r="J554" s="280"/>
      <c r="K554" s="280"/>
      <c r="L554" s="285"/>
      <c r="M554" s="286"/>
      <c r="N554" s="287"/>
      <c r="O554" s="287"/>
      <c r="P554" s="287"/>
      <c r="Q554" s="287"/>
      <c r="R554" s="287"/>
      <c r="S554" s="287"/>
      <c r="T554" s="288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89" t="s">
        <v>138</v>
      </c>
      <c r="AU554" s="289" t="s">
        <v>87</v>
      </c>
      <c r="AV554" s="15" t="s">
        <v>136</v>
      </c>
      <c r="AW554" s="15" t="s">
        <v>34</v>
      </c>
      <c r="AX554" s="15" t="s">
        <v>85</v>
      </c>
      <c r="AY554" s="289" t="s">
        <v>129</v>
      </c>
    </row>
    <row r="555" s="2" customFormat="1" ht="16.5" customHeight="1">
      <c r="A555" s="39"/>
      <c r="B555" s="40"/>
      <c r="C555" s="244" t="s">
        <v>951</v>
      </c>
      <c r="D555" s="244" t="s">
        <v>131</v>
      </c>
      <c r="E555" s="245" t="s">
        <v>952</v>
      </c>
      <c r="F555" s="246" t="s">
        <v>953</v>
      </c>
      <c r="G555" s="247" t="s">
        <v>134</v>
      </c>
      <c r="H555" s="248">
        <v>61</v>
      </c>
      <c r="I555" s="249"/>
      <c r="J555" s="250">
        <f>ROUND(I555*H555,2)</f>
        <v>0</v>
      </c>
      <c r="K555" s="246" t="s">
        <v>135</v>
      </c>
      <c r="L555" s="45"/>
      <c r="M555" s="251" t="s">
        <v>1</v>
      </c>
      <c r="N555" s="252" t="s">
        <v>43</v>
      </c>
      <c r="O555" s="92"/>
      <c r="P555" s="253">
        <f>O555*H555</f>
        <v>0</v>
      </c>
      <c r="Q555" s="253">
        <v>0</v>
      </c>
      <c r="R555" s="253">
        <f>Q555*H555</f>
        <v>0</v>
      </c>
      <c r="S555" s="253">
        <v>0</v>
      </c>
      <c r="T555" s="254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55" t="s">
        <v>136</v>
      </c>
      <c r="AT555" s="255" t="s">
        <v>131</v>
      </c>
      <c r="AU555" s="255" t="s">
        <v>87</v>
      </c>
      <c r="AY555" s="18" t="s">
        <v>129</v>
      </c>
      <c r="BE555" s="256">
        <f>IF(N555="základní",J555,0)</f>
        <v>0</v>
      </c>
      <c r="BF555" s="256">
        <f>IF(N555="snížená",J555,0)</f>
        <v>0</v>
      </c>
      <c r="BG555" s="256">
        <f>IF(N555="zákl. přenesená",J555,0)</f>
        <v>0</v>
      </c>
      <c r="BH555" s="256">
        <f>IF(N555="sníž. přenesená",J555,0)</f>
        <v>0</v>
      </c>
      <c r="BI555" s="256">
        <f>IF(N555="nulová",J555,0)</f>
        <v>0</v>
      </c>
      <c r="BJ555" s="18" t="s">
        <v>85</v>
      </c>
      <c r="BK555" s="256">
        <f>ROUND(I555*H555,2)</f>
        <v>0</v>
      </c>
      <c r="BL555" s="18" t="s">
        <v>136</v>
      </c>
      <c r="BM555" s="255" t="s">
        <v>954</v>
      </c>
    </row>
    <row r="556" s="13" customFormat="1">
      <c r="A556" s="13"/>
      <c r="B556" s="257"/>
      <c r="C556" s="258"/>
      <c r="D556" s="259" t="s">
        <v>138</v>
      </c>
      <c r="E556" s="260" t="s">
        <v>1</v>
      </c>
      <c r="F556" s="261" t="s">
        <v>955</v>
      </c>
      <c r="G556" s="258"/>
      <c r="H556" s="260" t="s">
        <v>1</v>
      </c>
      <c r="I556" s="262"/>
      <c r="J556" s="258"/>
      <c r="K556" s="258"/>
      <c r="L556" s="263"/>
      <c r="M556" s="264"/>
      <c r="N556" s="265"/>
      <c r="O556" s="265"/>
      <c r="P556" s="265"/>
      <c r="Q556" s="265"/>
      <c r="R556" s="265"/>
      <c r="S556" s="265"/>
      <c r="T556" s="26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7" t="s">
        <v>138</v>
      </c>
      <c r="AU556" s="267" t="s">
        <v>87</v>
      </c>
      <c r="AV556" s="13" t="s">
        <v>85</v>
      </c>
      <c r="AW556" s="13" t="s">
        <v>34</v>
      </c>
      <c r="AX556" s="13" t="s">
        <v>78</v>
      </c>
      <c r="AY556" s="267" t="s">
        <v>129</v>
      </c>
    </row>
    <row r="557" s="14" customFormat="1">
      <c r="A557" s="14"/>
      <c r="B557" s="268"/>
      <c r="C557" s="269"/>
      <c r="D557" s="259" t="s">
        <v>138</v>
      </c>
      <c r="E557" s="270" t="s">
        <v>1</v>
      </c>
      <c r="F557" s="271" t="s">
        <v>440</v>
      </c>
      <c r="G557" s="269"/>
      <c r="H557" s="272">
        <v>61</v>
      </c>
      <c r="I557" s="273"/>
      <c r="J557" s="269"/>
      <c r="K557" s="269"/>
      <c r="L557" s="274"/>
      <c r="M557" s="275"/>
      <c r="N557" s="276"/>
      <c r="O557" s="276"/>
      <c r="P557" s="276"/>
      <c r="Q557" s="276"/>
      <c r="R557" s="276"/>
      <c r="S557" s="276"/>
      <c r="T557" s="27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8" t="s">
        <v>138</v>
      </c>
      <c r="AU557" s="278" t="s">
        <v>87</v>
      </c>
      <c r="AV557" s="14" t="s">
        <v>87</v>
      </c>
      <c r="AW557" s="14" t="s">
        <v>34</v>
      </c>
      <c r="AX557" s="14" t="s">
        <v>78</v>
      </c>
      <c r="AY557" s="278" t="s">
        <v>129</v>
      </c>
    </row>
    <row r="558" s="15" customFormat="1">
      <c r="A558" s="15"/>
      <c r="B558" s="279"/>
      <c r="C558" s="280"/>
      <c r="D558" s="259" t="s">
        <v>138</v>
      </c>
      <c r="E558" s="281" t="s">
        <v>1</v>
      </c>
      <c r="F558" s="282" t="s">
        <v>141</v>
      </c>
      <c r="G558" s="280"/>
      <c r="H558" s="283">
        <v>61</v>
      </c>
      <c r="I558" s="284"/>
      <c r="J558" s="280"/>
      <c r="K558" s="280"/>
      <c r="L558" s="285"/>
      <c r="M558" s="286"/>
      <c r="N558" s="287"/>
      <c r="O558" s="287"/>
      <c r="P558" s="287"/>
      <c r="Q558" s="287"/>
      <c r="R558" s="287"/>
      <c r="S558" s="287"/>
      <c r="T558" s="288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89" t="s">
        <v>138</v>
      </c>
      <c r="AU558" s="289" t="s">
        <v>87</v>
      </c>
      <c r="AV558" s="15" t="s">
        <v>136</v>
      </c>
      <c r="AW558" s="15" t="s">
        <v>34</v>
      </c>
      <c r="AX558" s="15" t="s">
        <v>85</v>
      </c>
      <c r="AY558" s="289" t="s">
        <v>129</v>
      </c>
    </row>
    <row r="559" s="2" customFormat="1" ht="16.5" customHeight="1">
      <c r="A559" s="39"/>
      <c r="B559" s="40"/>
      <c r="C559" s="244" t="s">
        <v>956</v>
      </c>
      <c r="D559" s="244" t="s">
        <v>131</v>
      </c>
      <c r="E559" s="245" t="s">
        <v>957</v>
      </c>
      <c r="F559" s="246" t="s">
        <v>958</v>
      </c>
      <c r="G559" s="247" t="s">
        <v>134</v>
      </c>
      <c r="H559" s="248">
        <v>122</v>
      </c>
      <c r="I559" s="249"/>
      <c r="J559" s="250">
        <f>ROUND(I559*H559,2)</f>
        <v>0</v>
      </c>
      <c r="K559" s="246" t="s">
        <v>135</v>
      </c>
      <c r="L559" s="45"/>
      <c r="M559" s="251" t="s">
        <v>1</v>
      </c>
      <c r="N559" s="252" t="s">
        <v>43</v>
      </c>
      <c r="O559" s="92"/>
      <c r="P559" s="253">
        <f>O559*H559</f>
        <v>0</v>
      </c>
      <c r="Q559" s="253">
        <v>0.10362</v>
      </c>
      <c r="R559" s="253">
        <f>Q559*H559</f>
        <v>12.641640000000001</v>
      </c>
      <c r="S559" s="253">
        <v>0</v>
      </c>
      <c r="T559" s="254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55" t="s">
        <v>136</v>
      </c>
      <c r="AT559" s="255" t="s">
        <v>131</v>
      </c>
      <c r="AU559" s="255" t="s">
        <v>87</v>
      </c>
      <c r="AY559" s="18" t="s">
        <v>129</v>
      </c>
      <c r="BE559" s="256">
        <f>IF(N559="základní",J559,0)</f>
        <v>0</v>
      </c>
      <c r="BF559" s="256">
        <f>IF(N559="snížená",J559,0)</f>
        <v>0</v>
      </c>
      <c r="BG559" s="256">
        <f>IF(N559="zákl. přenesená",J559,0)</f>
        <v>0</v>
      </c>
      <c r="BH559" s="256">
        <f>IF(N559="sníž. přenesená",J559,0)</f>
        <v>0</v>
      </c>
      <c r="BI559" s="256">
        <f>IF(N559="nulová",J559,0)</f>
        <v>0</v>
      </c>
      <c r="BJ559" s="18" t="s">
        <v>85</v>
      </c>
      <c r="BK559" s="256">
        <f>ROUND(I559*H559,2)</f>
        <v>0</v>
      </c>
      <c r="BL559" s="18" t="s">
        <v>136</v>
      </c>
      <c r="BM559" s="255" t="s">
        <v>959</v>
      </c>
    </row>
    <row r="560" s="13" customFormat="1">
      <c r="A560" s="13"/>
      <c r="B560" s="257"/>
      <c r="C560" s="258"/>
      <c r="D560" s="259" t="s">
        <v>138</v>
      </c>
      <c r="E560" s="260" t="s">
        <v>1</v>
      </c>
      <c r="F560" s="261" t="s">
        <v>960</v>
      </c>
      <c r="G560" s="258"/>
      <c r="H560" s="260" t="s">
        <v>1</v>
      </c>
      <c r="I560" s="262"/>
      <c r="J560" s="258"/>
      <c r="K560" s="258"/>
      <c r="L560" s="263"/>
      <c r="M560" s="264"/>
      <c r="N560" s="265"/>
      <c r="O560" s="265"/>
      <c r="P560" s="265"/>
      <c r="Q560" s="265"/>
      <c r="R560" s="265"/>
      <c r="S560" s="265"/>
      <c r="T560" s="26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67" t="s">
        <v>138</v>
      </c>
      <c r="AU560" s="267" t="s">
        <v>87</v>
      </c>
      <c r="AV560" s="13" t="s">
        <v>85</v>
      </c>
      <c r="AW560" s="13" t="s">
        <v>34</v>
      </c>
      <c r="AX560" s="13" t="s">
        <v>78</v>
      </c>
      <c r="AY560" s="267" t="s">
        <v>129</v>
      </c>
    </row>
    <row r="561" s="14" customFormat="1">
      <c r="A561" s="14"/>
      <c r="B561" s="268"/>
      <c r="C561" s="269"/>
      <c r="D561" s="259" t="s">
        <v>138</v>
      </c>
      <c r="E561" s="270" t="s">
        <v>1</v>
      </c>
      <c r="F561" s="271" t="s">
        <v>961</v>
      </c>
      <c r="G561" s="269"/>
      <c r="H561" s="272">
        <v>122</v>
      </c>
      <c r="I561" s="273"/>
      <c r="J561" s="269"/>
      <c r="K561" s="269"/>
      <c r="L561" s="274"/>
      <c r="M561" s="275"/>
      <c r="N561" s="276"/>
      <c r="O561" s="276"/>
      <c r="P561" s="276"/>
      <c r="Q561" s="276"/>
      <c r="R561" s="276"/>
      <c r="S561" s="276"/>
      <c r="T561" s="27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78" t="s">
        <v>138</v>
      </c>
      <c r="AU561" s="278" t="s">
        <v>87</v>
      </c>
      <c r="AV561" s="14" t="s">
        <v>87</v>
      </c>
      <c r="AW561" s="14" t="s">
        <v>34</v>
      </c>
      <c r="AX561" s="14" t="s">
        <v>78</v>
      </c>
      <c r="AY561" s="278" t="s">
        <v>129</v>
      </c>
    </row>
    <row r="562" s="15" customFormat="1">
      <c r="A562" s="15"/>
      <c r="B562" s="279"/>
      <c r="C562" s="280"/>
      <c r="D562" s="259" t="s">
        <v>138</v>
      </c>
      <c r="E562" s="281" t="s">
        <v>1</v>
      </c>
      <c r="F562" s="282" t="s">
        <v>141</v>
      </c>
      <c r="G562" s="280"/>
      <c r="H562" s="283">
        <v>122</v>
      </c>
      <c r="I562" s="284"/>
      <c r="J562" s="280"/>
      <c r="K562" s="280"/>
      <c r="L562" s="285"/>
      <c r="M562" s="286"/>
      <c r="N562" s="287"/>
      <c r="O562" s="287"/>
      <c r="P562" s="287"/>
      <c r="Q562" s="287"/>
      <c r="R562" s="287"/>
      <c r="S562" s="287"/>
      <c r="T562" s="288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89" t="s">
        <v>138</v>
      </c>
      <c r="AU562" s="289" t="s">
        <v>87</v>
      </c>
      <c r="AV562" s="15" t="s">
        <v>136</v>
      </c>
      <c r="AW562" s="15" t="s">
        <v>34</v>
      </c>
      <c r="AX562" s="15" t="s">
        <v>85</v>
      </c>
      <c r="AY562" s="289" t="s">
        <v>129</v>
      </c>
    </row>
    <row r="563" s="2" customFormat="1" ht="16.5" customHeight="1">
      <c r="A563" s="39"/>
      <c r="B563" s="40"/>
      <c r="C563" s="301" t="s">
        <v>962</v>
      </c>
      <c r="D563" s="301" t="s">
        <v>313</v>
      </c>
      <c r="E563" s="302" t="s">
        <v>963</v>
      </c>
      <c r="F563" s="303" t="s">
        <v>964</v>
      </c>
      <c r="G563" s="304" t="s">
        <v>134</v>
      </c>
      <c r="H563" s="305">
        <v>120.258</v>
      </c>
      <c r="I563" s="306"/>
      <c r="J563" s="307">
        <f>ROUND(I563*H563,2)</f>
        <v>0</v>
      </c>
      <c r="K563" s="303" t="s">
        <v>135</v>
      </c>
      <c r="L563" s="308"/>
      <c r="M563" s="309" t="s">
        <v>1</v>
      </c>
      <c r="N563" s="310" t="s">
        <v>43</v>
      </c>
      <c r="O563" s="92"/>
      <c r="P563" s="253">
        <f>O563*H563</f>
        <v>0</v>
      </c>
      <c r="Q563" s="253">
        <v>0.17599999999999999</v>
      </c>
      <c r="R563" s="253">
        <f>Q563*H563</f>
        <v>21.165407999999999</v>
      </c>
      <c r="S563" s="253">
        <v>0</v>
      </c>
      <c r="T563" s="254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55" t="s">
        <v>172</v>
      </c>
      <c r="AT563" s="255" t="s">
        <v>313</v>
      </c>
      <c r="AU563" s="255" t="s">
        <v>87</v>
      </c>
      <c r="AY563" s="18" t="s">
        <v>129</v>
      </c>
      <c r="BE563" s="256">
        <f>IF(N563="základní",J563,0)</f>
        <v>0</v>
      </c>
      <c r="BF563" s="256">
        <f>IF(N563="snížená",J563,0)</f>
        <v>0</v>
      </c>
      <c r="BG563" s="256">
        <f>IF(N563="zákl. přenesená",J563,0)</f>
        <v>0</v>
      </c>
      <c r="BH563" s="256">
        <f>IF(N563="sníž. přenesená",J563,0)</f>
        <v>0</v>
      </c>
      <c r="BI563" s="256">
        <f>IF(N563="nulová",J563,0)</f>
        <v>0</v>
      </c>
      <c r="BJ563" s="18" t="s">
        <v>85</v>
      </c>
      <c r="BK563" s="256">
        <f>ROUND(I563*H563,2)</f>
        <v>0</v>
      </c>
      <c r="BL563" s="18" t="s">
        <v>136</v>
      </c>
      <c r="BM563" s="255" t="s">
        <v>965</v>
      </c>
    </row>
    <row r="564" s="13" customFormat="1">
      <c r="A564" s="13"/>
      <c r="B564" s="257"/>
      <c r="C564" s="258"/>
      <c r="D564" s="259" t="s">
        <v>138</v>
      </c>
      <c r="E564" s="260" t="s">
        <v>1</v>
      </c>
      <c r="F564" s="261" t="s">
        <v>966</v>
      </c>
      <c r="G564" s="258"/>
      <c r="H564" s="260" t="s">
        <v>1</v>
      </c>
      <c r="I564" s="262"/>
      <c r="J564" s="258"/>
      <c r="K564" s="258"/>
      <c r="L564" s="263"/>
      <c r="M564" s="264"/>
      <c r="N564" s="265"/>
      <c r="O564" s="265"/>
      <c r="P564" s="265"/>
      <c r="Q564" s="265"/>
      <c r="R564" s="265"/>
      <c r="S564" s="265"/>
      <c r="T564" s="26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67" t="s">
        <v>138</v>
      </c>
      <c r="AU564" s="267" t="s">
        <v>87</v>
      </c>
      <c r="AV564" s="13" t="s">
        <v>85</v>
      </c>
      <c r="AW564" s="13" t="s">
        <v>34</v>
      </c>
      <c r="AX564" s="13" t="s">
        <v>78</v>
      </c>
      <c r="AY564" s="267" t="s">
        <v>129</v>
      </c>
    </row>
    <row r="565" s="14" customFormat="1">
      <c r="A565" s="14"/>
      <c r="B565" s="268"/>
      <c r="C565" s="269"/>
      <c r="D565" s="259" t="s">
        <v>138</v>
      </c>
      <c r="E565" s="270" t="s">
        <v>1</v>
      </c>
      <c r="F565" s="271" t="s">
        <v>967</v>
      </c>
      <c r="G565" s="269"/>
      <c r="H565" s="272">
        <v>120.258</v>
      </c>
      <c r="I565" s="273"/>
      <c r="J565" s="269"/>
      <c r="K565" s="269"/>
      <c r="L565" s="274"/>
      <c r="M565" s="275"/>
      <c r="N565" s="276"/>
      <c r="O565" s="276"/>
      <c r="P565" s="276"/>
      <c r="Q565" s="276"/>
      <c r="R565" s="276"/>
      <c r="S565" s="276"/>
      <c r="T565" s="27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78" t="s">
        <v>138</v>
      </c>
      <c r="AU565" s="278" t="s">
        <v>87</v>
      </c>
      <c r="AV565" s="14" t="s">
        <v>87</v>
      </c>
      <c r="AW565" s="14" t="s">
        <v>34</v>
      </c>
      <c r="AX565" s="14" t="s">
        <v>78</v>
      </c>
      <c r="AY565" s="278" t="s">
        <v>129</v>
      </c>
    </row>
    <row r="566" s="15" customFormat="1">
      <c r="A566" s="15"/>
      <c r="B566" s="279"/>
      <c r="C566" s="280"/>
      <c r="D566" s="259" t="s">
        <v>138</v>
      </c>
      <c r="E566" s="281" t="s">
        <v>1</v>
      </c>
      <c r="F566" s="282" t="s">
        <v>141</v>
      </c>
      <c r="G566" s="280"/>
      <c r="H566" s="283">
        <v>120.258</v>
      </c>
      <c r="I566" s="284"/>
      <c r="J566" s="280"/>
      <c r="K566" s="280"/>
      <c r="L566" s="285"/>
      <c r="M566" s="286"/>
      <c r="N566" s="287"/>
      <c r="O566" s="287"/>
      <c r="P566" s="287"/>
      <c r="Q566" s="287"/>
      <c r="R566" s="287"/>
      <c r="S566" s="287"/>
      <c r="T566" s="288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89" t="s">
        <v>138</v>
      </c>
      <c r="AU566" s="289" t="s">
        <v>87</v>
      </c>
      <c r="AV566" s="15" t="s">
        <v>136</v>
      </c>
      <c r="AW566" s="15" t="s">
        <v>34</v>
      </c>
      <c r="AX566" s="15" t="s">
        <v>85</v>
      </c>
      <c r="AY566" s="289" t="s">
        <v>129</v>
      </c>
    </row>
    <row r="567" s="2" customFormat="1" ht="16.5" customHeight="1">
      <c r="A567" s="39"/>
      <c r="B567" s="40"/>
      <c r="C567" s="301" t="s">
        <v>968</v>
      </c>
      <c r="D567" s="301" t="s">
        <v>313</v>
      </c>
      <c r="E567" s="302" t="s">
        <v>969</v>
      </c>
      <c r="F567" s="303" t="s">
        <v>970</v>
      </c>
      <c r="G567" s="304" t="s">
        <v>134</v>
      </c>
      <c r="H567" s="305">
        <v>4.2229999999999999</v>
      </c>
      <c r="I567" s="306"/>
      <c r="J567" s="307">
        <f>ROUND(I567*H567,2)</f>
        <v>0</v>
      </c>
      <c r="K567" s="303" t="s">
        <v>135</v>
      </c>
      <c r="L567" s="308"/>
      <c r="M567" s="309" t="s">
        <v>1</v>
      </c>
      <c r="N567" s="310" t="s">
        <v>43</v>
      </c>
      <c r="O567" s="92"/>
      <c r="P567" s="253">
        <f>O567*H567</f>
        <v>0</v>
      </c>
      <c r="Q567" s="253">
        <v>0.17599999999999999</v>
      </c>
      <c r="R567" s="253">
        <f>Q567*H567</f>
        <v>0.74324799999999991</v>
      </c>
      <c r="S567" s="253">
        <v>0</v>
      </c>
      <c r="T567" s="254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55" t="s">
        <v>172</v>
      </c>
      <c r="AT567" s="255" t="s">
        <v>313</v>
      </c>
      <c r="AU567" s="255" t="s">
        <v>87</v>
      </c>
      <c r="AY567" s="18" t="s">
        <v>129</v>
      </c>
      <c r="BE567" s="256">
        <f>IF(N567="základní",J567,0)</f>
        <v>0</v>
      </c>
      <c r="BF567" s="256">
        <f>IF(N567="snížená",J567,0)</f>
        <v>0</v>
      </c>
      <c r="BG567" s="256">
        <f>IF(N567="zákl. přenesená",J567,0)</f>
        <v>0</v>
      </c>
      <c r="BH567" s="256">
        <f>IF(N567="sníž. přenesená",J567,0)</f>
        <v>0</v>
      </c>
      <c r="BI567" s="256">
        <f>IF(N567="nulová",J567,0)</f>
        <v>0</v>
      </c>
      <c r="BJ567" s="18" t="s">
        <v>85</v>
      </c>
      <c r="BK567" s="256">
        <f>ROUND(I567*H567,2)</f>
        <v>0</v>
      </c>
      <c r="BL567" s="18" t="s">
        <v>136</v>
      </c>
      <c r="BM567" s="255" t="s">
        <v>971</v>
      </c>
    </row>
    <row r="568" s="13" customFormat="1">
      <c r="A568" s="13"/>
      <c r="B568" s="257"/>
      <c r="C568" s="258"/>
      <c r="D568" s="259" t="s">
        <v>138</v>
      </c>
      <c r="E568" s="260" t="s">
        <v>1</v>
      </c>
      <c r="F568" s="261" t="s">
        <v>972</v>
      </c>
      <c r="G568" s="258"/>
      <c r="H568" s="260" t="s">
        <v>1</v>
      </c>
      <c r="I568" s="262"/>
      <c r="J568" s="258"/>
      <c r="K568" s="258"/>
      <c r="L568" s="263"/>
      <c r="M568" s="264"/>
      <c r="N568" s="265"/>
      <c r="O568" s="265"/>
      <c r="P568" s="265"/>
      <c r="Q568" s="265"/>
      <c r="R568" s="265"/>
      <c r="S568" s="265"/>
      <c r="T568" s="26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67" t="s">
        <v>138</v>
      </c>
      <c r="AU568" s="267" t="s">
        <v>87</v>
      </c>
      <c r="AV568" s="13" t="s">
        <v>85</v>
      </c>
      <c r="AW568" s="13" t="s">
        <v>34</v>
      </c>
      <c r="AX568" s="13" t="s">
        <v>78</v>
      </c>
      <c r="AY568" s="267" t="s">
        <v>129</v>
      </c>
    </row>
    <row r="569" s="14" customFormat="1">
      <c r="A569" s="14"/>
      <c r="B569" s="268"/>
      <c r="C569" s="269"/>
      <c r="D569" s="259" t="s">
        <v>138</v>
      </c>
      <c r="E569" s="270" t="s">
        <v>1</v>
      </c>
      <c r="F569" s="271" t="s">
        <v>973</v>
      </c>
      <c r="G569" s="269"/>
      <c r="H569" s="272">
        <v>4.2229999999999999</v>
      </c>
      <c r="I569" s="273"/>
      <c r="J569" s="269"/>
      <c r="K569" s="269"/>
      <c r="L569" s="274"/>
      <c r="M569" s="275"/>
      <c r="N569" s="276"/>
      <c r="O569" s="276"/>
      <c r="P569" s="276"/>
      <c r="Q569" s="276"/>
      <c r="R569" s="276"/>
      <c r="S569" s="276"/>
      <c r="T569" s="27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8" t="s">
        <v>138</v>
      </c>
      <c r="AU569" s="278" t="s">
        <v>87</v>
      </c>
      <c r="AV569" s="14" t="s">
        <v>87</v>
      </c>
      <c r="AW569" s="14" t="s">
        <v>34</v>
      </c>
      <c r="AX569" s="14" t="s">
        <v>78</v>
      </c>
      <c r="AY569" s="278" t="s">
        <v>129</v>
      </c>
    </row>
    <row r="570" s="15" customFormat="1">
      <c r="A570" s="15"/>
      <c r="B570" s="279"/>
      <c r="C570" s="280"/>
      <c r="D570" s="259" t="s">
        <v>138</v>
      </c>
      <c r="E570" s="281" t="s">
        <v>1</v>
      </c>
      <c r="F570" s="282" t="s">
        <v>141</v>
      </c>
      <c r="G570" s="280"/>
      <c r="H570" s="283">
        <v>4.2229999999999999</v>
      </c>
      <c r="I570" s="284"/>
      <c r="J570" s="280"/>
      <c r="K570" s="280"/>
      <c r="L570" s="285"/>
      <c r="M570" s="286"/>
      <c r="N570" s="287"/>
      <c r="O570" s="287"/>
      <c r="P570" s="287"/>
      <c r="Q570" s="287"/>
      <c r="R570" s="287"/>
      <c r="S570" s="287"/>
      <c r="T570" s="288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89" t="s">
        <v>138</v>
      </c>
      <c r="AU570" s="289" t="s">
        <v>87</v>
      </c>
      <c r="AV570" s="15" t="s">
        <v>136</v>
      </c>
      <c r="AW570" s="15" t="s">
        <v>34</v>
      </c>
      <c r="AX570" s="15" t="s">
        <v>85</v>
      </c>
      <c r="AY570" s="289" t="s">
        <v>129</v>
      </c>
    </row>
    <row r="571" s="2" customFormat="1" ht="16.5" customHeight="1">
      <c r="A571" s="39"/>
      <c r="B571" s="40"/>
      <c r="C571" s="244" t="s">
        <v>974</v>
      </c>
      <c r="D571" s="244" t="s">
        <v>131</v>
      </c>
      <c r="E571" s="245" t="s">
        <v>975</v>
      </c>
      <c r="F571" s="246" t="s">
        <v>976</v>
      </c>
      <c r="G571" s="247" t="s">
        <v>134</v>
      </c>
      <c r="H571" s="248">
        <v>122</v>
      </c>
      <c r="I571" s="249"/>
      <c r="J571" s="250">
        <f>ROUND(I571*H571,2)</f>
        <v>0</v>
      </c>
      <c r="K571" s="246" t="s">
        <v>135</v>
      </c>
      <c r="L571" s="45"/>
      <c r="M571" s="251" t="s">
        <v>1</v>
      </c>
      <c r="N571" s="252" t="s">
        <v>43</v>
      </c>
      <c r="O571" s="92"/>
      <c r="P571" s="253">
        <f>O571*H571</f>
        <v>0</v>
      </c>
      <c r="Q571" s="253">
        <v>0</v>
      </c>
      <c r="R571" s="253">
        <f>Q571*H571</f>
        <v>0</v>
      </c>
      <c r="S571" s="253">
        <v>0</v>
      </c>
      <c r="T571" s="254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55" t="s">
        <v>136</v>
      </c>
      <c r="AT571" s="255" t="s">
        <v>131</v>
      </c>
      <c r="AU571" s="255" t="s">
        <v>87</v>
      </c>
      <c r="AY571" s="18" t="s">
        <v>129</v>
      </c>
      <c r="BE571" s="256">
        <f>IF(N571="základní",J571,0)</f>
        <v>0</v>
      </c>
      <c r="BF571" s="256">
        <f>IF(N571="snížená",J571,0)</f>
        <v>0</v>
      </c>
      <c r="BG571" s="256">
        <f>IF(N571="zákl. přenesená",J571,0)</f>
        <v>0</v>
      </c>
      <c r="BH571" s="256">
        <f>IF(N571="sníž. přenesená",J571,0)</f>
        <v>0</v>
      </c>
      <c r="BI571" s="256">
        <f>IF(N571="nulová",J571,0)</f>
        <v>0</v>
      </c>
      <c r="BJ571" s="18" t="s">
        <v>85</v>
      </c>
      <c r="BK571" s="256">
        <f>ROUND(I571*H571,2)</f>
        <v>0</v>
      </c>
      <c r="BL571" s="18" t="s">
        <v>136</v>
      </c>
      <c r="BM571" s="255" t="s">
        <v>977</v>
      </c>
    </row>
    <row r="572" s="13" customFormat="1">
      <c r="A572" s="13"/>
      <c r="B572" s="257"/>
      <c r="C572" s="258"/>
      <c r="D572" s="259" t="s">
        <v>138</v>
      </c>
      <c r="E572" s="260" t="s">
        <v>1</v>
      </c>
      <c r="F572" s="261" t="s">
        <v>822</v>
      </c>
      <c r="G572" s="258"/>
      <c r="H572" s="260" t="s">
        <v>1</v>
      </c>
      <c r="I572" s="262"/>
      <c r="J572" s="258"/>
      <c r="K572" s="258"/>
      <c r="L572" s="263"/>
      <c r="M572" s="264"/>
      <c r="N572" s="265"/>
      <c r="O572" s="265"/>
      <c r="P572" s="265"/>
      <c r="Q572" s="265"/>
      <c r="R572" s="265"/>
      <c r="S572" s="265"/>
      <c r="T572" s="26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67" t="s">
        <v>138</v>
      </c>
      <c r="AU572" s="267" t="s">
        <v>87</v>
      </c>
      <c r="AV572" s="13" t="s">
        <v>85</v>
      </c>
      <c r="AW572" s="13" t="s">
        <v>34</v>
      </c>
      <c r="AX572" s="13" t="s">
        <v>78</v>
      </c>
      <c r="AY572" s="267" t="s">
        <v>129</v>
      </c>
    </row>
    <row r="573" s="14" customFormat="1">
      <c r="A573" s="14"/>
      <c r="B573" s="268"/>
      <c r="C573" s="269"/>
      <c r="D573" s="259" t="s">
        <v>138</v>
      </c>
      <c r="E573" s="270" t="s">
        <v>1</v>
      </c>
      <c r="F573" s="271" t="s">
        <v>961</v>
      </c>
      <c r="G573" s="269"/>
      <c r="H573" s="272">
        <v>122</v>
      </c>
      <c r="I573" s="273"/>
      <c r="J573" s="269"/>
      <c r="K573" s="269"/>
      <c r="L573" s="274"/>
      <c r="M573" s="275"/>
      <c r="N573" s="276"/>
      <c r="O573" s="276"/>
      <c r="P573" s="276"/>
      <c r="Q573" s="276"/>
      <c r="R573" s="276"/>
      <c r="S573" s="276"/>
      <c r="T573" s="27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8" t="s">
        <v>138</v>
      </c>
      <c r="AU573" s="278" t="s">
        <v>87</v>
      </c>
      <c r="AV573" s="14" t="s">
        <v>87</v>
      </c>
      <c r="AW573" s="14" t="s">
        <v>34</v>
      </c>
      <c r="AX573" s="14" t="s">
        <v>78</v>
      </c>
      <c r="AY573" s="278" t="s">
        <v>129</v>
      </c>
    </row>
    <row r="574" s="15" customFormat="1">
      <c r="A574" s="15"/>
      <c r="B574" s="279"/>
      <c r="C574" s="280"/>
      <c r="D574" s="259" t="s">
        <v>138</v>
      </c>
      <c r="E574" s="281" t="s">
        <v>1</v>
      </c>
      <c r="F574" s="282" t="s">
        <v>141</v>
      </c>
      <c r="G574" s="280"/>
      <c r="H574" s="283">
        <v>122</v>
      </c>
      <c r="I574" s="284"/>
      <c r="J574" s="280"/>
      <c r="K574" s="280"/>
      <c r="L574" s="285"/>
      <c r="M574" s="286"/>
      <c r="N574" s="287"/>
      <c r="O574" s="287"/>
      <c r="P574" s="287"/>
      <c r="Q574" s="287"/>
      <c r="R574" s="287"/>
      <c r="S574" s="287"/>
      <c r="T574" s="288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89" t="s">
        <v>138</v>
      </c>
      <c r="AU574" s="289" t="s">
        <v>87</v>
      </c>
      <c r="AV574" s="15" t="s">
        <v>136</v>
      </c>
      <c r="AW574" s="15" t="s">
        <v>34</v>
      </c>
      <c r="AX574" s="15" t="s">
        <v>85</v>
      </c>
      <c r="AY574" s="289" t="s">
        <v>129</v>
      </c>
    </row>
    <row r="575" s="2" customFormat="1" ht="16.5" customHeight="1">
      <c r="A575" s="39"/>
      <c r="B575" s="40"/>
      <c r="C575" s="244" t="s">
        <v>978</v>
      </c>
      <c r="D575" s="244" t="s">
        <v>131</v>
      </c>
      <c r="E575" s="245" t="s">
        <v>979</v>
      </c>
      <c r="F575" s="246" t="s">
        <v>980</v>
      </c>
      <c r="G575" s="247" t="s">
        <v>134</v>
      </c>
      <c r="H575" s="248">
        <v>21.399999999999999</v>
      </c>
      <c r="I575" s="249"/>
      <c r="J575" s="250">
        <f>ROUND(I575*H575,2)</f>
        <v>0</v>
      </c>
      <c r="K575" s="246" t="s">
        <v>135</v>
      </c>
      <c r="L575" s="45"/>
      <c r="M575" s="251" t="s">
        <v>1</v>
      </c>
      <c r="N575" s="252" t="s">
        <v>43</v>
      </c>
      <c r="O575" s="92"/>
      <c r="P575" s="253">
        <f>O575*H575</f>
        <v>0</v>
      </c>
      <c r="Q575" s="253">
        <v>0.14610000000000001</v>
      </c>
      <c r="R575" s="253">
        <f>Q575*H575</f>
        <v>3.1265399999999999</v>
      </c>
      <c r="S575" s="253">
        <v>0</v>
      </c>
      <c r="T575" s="254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55" t="s">
        <v>136</v>
      </c>
      <c r="AT575" s="255" t="s">
        <v>131</v>
      </c>
      <c r="AU575" s="255" t="s">
        <v>87</v>
      </c>
      <c r="AY575" s="18" t="s">
        <v>129</v>
      </c>
      <c r="BE575" s="256">
        <f>IF(N575="základní",J575,0)</f>
        <v>0</v>
      </c>
      <c r="BF575" s="256">
        <f>IF(N575="snížená",J575,0)</f>
        <v>0</v>
      </c>
      <c r="BG575" s="256">
        <f>IF(N575="zákl. přenesená",J575,0)</f>
        <v>0</v>
      </c>
      <c r="BH575" s="256">
        <f>IF(N575="sníž. přenesená",J575,0)</f>
        <v>0</v>
      </c>
      <c r="BI575" s="256">
        <f>IF(N575="nulová",J575,0)</f>
        <v>0</v>
      </c>
      <c r="BJ575" s="18" t="s">
        <v>85</v>
      </c>
      <c r="BK575" s="256">
        <f>ROUND(I575*H575,2)</f>
        <v>0</v>
      </c>
      <c r="BL575" s="18" t="s">
        <v>136</v>
      </c>
      <c r="BM575" s="255" t="s">
        <v>981</v>
      </c>
    </row>
    <row r="576" s="13" customFormat="1">
      <c r="A576" s="13"/>
      <c r="B576" s="257"/>
      <c r="C576" s="258"/>
      <c r="D576" s="259" t="s">
        <v>138</v>
      </c>
      <c r="E576" s="260" t="s">
        <v>1</v>
      </c>
      <c r="F576" s="261" t="s">
        <v>982</v>
      </c>
      <c r="G576" s="258"/>
      <c r="H576" s="260" t="s">
        <v>1</v>
      </c>
      <c r="I576" s="262"/>
      <c r="J576" s="258"/>
      <c r="K576" s="258"/>
      <c r="L576" s="263"/>
      <c r="M576" s="264"/>
      <c r="N576" s="265"/>
      <c r="O576" s="265"/>
      <c r="P576" s="265"/>
      <c r="Q576" s="265"/>
      <c r="R576" s="265"/>
      <c r="S576" s="265"/>
      <c r="T576" s="26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67" t="s">
        <v>138</v>
      </c>
      <c r="AU576" s="267" t="s">
        <v>87</v>
      </c>
      <c r="AV576" s="13" t="s">
        <v>85</v>
      </c>
      <c r="AW576" s="13" t="s">
        <v>34</v>
      </c>
      <c r="AX576" s="13" t="s">
        <v>78</v>
      </c>
      <c r="AY576" s="267" t="s">
        <v>129</v>
      </c>
    </row>
    <row r="577" s="14" customFormat="1">
      <c r="A577" s="14"/>
      <c r="B577" s="268"/>
      <c r="C577" s="269"/>
      <c r="D577" s="259" t="s">
        <v>138</v>
      </c>
      <c r="E577" s="270" t="s">
        <v>1</v>
      </c>
      <c r="F577" s="271" t="s">
        <v>983</v>
      </c>
      <c r="G577" s="269"/>
      <c r="H577" s="272">
        <v>21.399999999999999</v>
      </c>
      <c r="I577" s="273"/>
      <c r="J577" s="269"/>
      <c r="K577" s="269"/>
      <c r="L577" s="274"/>
      <c r="M577" s="275"/>
      <c r="N577" s="276"/>
      <c r="O577" s="276"/>
      <c r="P577" s="276"/>
      <c r="Q577" s="276"/>
      <c r="R577" s="276"/>
      <c r="S577" s="276"/>
      <c r="T577" s="27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78" t="s">
        <v>138</v>
      </c>
      <c r="AU577" s="278" t="s">
        <v>87</v>
      </c>
      <c r="AV577" s="14" t="s">
        <v>87</v>
      </c>
      <c r="AW577" s="14" t="s">
        <v>34</v>
      </c>
      <c r="AX577" s="14" t="s">
        <v>78</v>
      </c>
      <c r="AY577" s="278" t="s">
        <v>129</v>
      </c>
    </row>
    <row r="578" s="15" customFormat="1">
      <c r="A578" s="15"/>
      <c r="B578" s="279"/>
      <c r="C578" s="280"/>
      <c r="D578" s="259" t="s">
        <v>138</v>
      </c>
      <c r="E578" s="281" t="s">
        <v>1</v>
      </c>
      <c r="F578" s="282" t="s">
        <v>141</v>
      </c>
      <c r="G578" s="280"/>
      <c r="H578" s="283">
        <v>21.399999999999999</v>
      </c>
      <c r="I578" s="284"/>
      <c r="J578" s="280"/>
      <c r="K578" s="280"/>
      <c r="L578" s="285"/>
      <c r="M578" s="286"/>
      <c r="N578" s="287"/>
      <c r="O578" s="287"/>
      <c r="P578" s="287"/>
      <c r="Q578" s="287"/>
      <c r="R578" s="287"/>
      <c r="S578" s="287"/>
      <c r="T578" s="288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89" t="s">
        <v>138</v>
      </c>
      <c r="AU578" s="289" t="s">
        <v>87</v>
      </c>
      <c r="AV578" s="15" t="s">
        <v>136</v>
      </c>
      <c r="AW578" s="15" t="s">
        <v>34</v>
      </c>
      <c r="AX578" s="15" t="s">
        <v>85</v>
      </c>
      <c r="AY578" s="289" t="s">
        <v>129</v>
      </c>
    </row>
    <row r="579" s="2" customFormat="1" ht="16.5" customHeight="1">
      <c r="A579" s="39"/>
      <c r="B579" s="40"/>
      <c r="C579" s="301" t="s">
        <v>984</v>
      </c>
      <c r="D579" s="301" t="s">
        <v>313</v>
      </c>
      <c r="E579" s="302" t="s">
        <v>985</v>
      </c>
      <c r="F579" s="303" t="s">
        <v>986</v>
      </c>
      <c r="G579" s="304" t="s">
        <v>134</v>
      </c>
      <c r="H579" s="305">
        <v>10.815</v>
      </c>
      <c r="I579" s="306"/>
      <c r="J579" s="307">
        <f>ROUND(I579*H579,2)</f>
        <v>0</v>
      </c>
      <c r="K579" s="303" t="s">
        <v>1</v>
      </c>
      <c r="L579" s="308"/>
      <c r="M579" s="309" t="s">
        <v>1</v>
      </c>
      <c r="N579" s="310" t="s">
        <v>43</v>
      </c>
      <c r="O579" s="92"/>
      <c r="P579" s="253">
        <f>O579*H579</f>
        <v>0</v>
      </c>
      <c r="Q579" s="253">
        <v>0.126</v>
      </c>
      <c r="R579" s="253">
        <f>Q579*H579</f>
        <v>1.36269</v>
      </c>
      <c r="S579" s="253">
        <v>0</v>
      </c>
      <c r="T579" s="254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55" t="s">
        <v>172</v>
      </c>
      <c r="AT579" s="255" t="s">
        <v>313</v>
      </c>
      <c r="AU579" s="255" t="s">
        <v>87</v>
      </c>
      <c r="AY579" s="18" t="s">
        <v>129</v>
      </c>
      <c r="BE579" s="256">
        <f>IF(N579="základní",J579,0)</f>
        <v>0</v>
      </c>
      <c r="BF579" s="256">
        <f>IF(N579="snížená",J579,0)</f>
        <v>0</v>
      </c>
      <c r="BG579" s="256">
        <f>IF(N579="zákl. přenesená",J579,0)</f>
        <v>0</v>
      </c>
      <c r="BH579" s="256">
        <f>IF(N579="sníž. přenesená",J579,0)</f>
        <v>0</v>
      </c>
      <c r="BI579" s="256">
        <f>IF(N579="nulová",J579,0)</f>
        <v>0</v>
      </c>
      <c r="BJ579" s="18" t="s">
        <v>85</v>
      </c>
      <c r="BK579" s="256">
        <f>ROUND(I579*H579,2)</f>
        <v>0</v>
      </c>
      <c r="BL579" s="18" t="s">
        <v>136</v>
      </c>
      <c r="BM579" s="255" t="s">
        <v>987</v>
      </c>
    </row>
    <row r="580" s="13" customFormat="1">
      <c r="A580" s="13"/>
      <c r="B580" s="257"/>
      <c r="C580" s="258"/>
      <c r="D580" s="259" t="s">
        <v>138</v>
      </c>
      <c r="E580" s="260" t="s">
        <v>1</v>
      </c>
      <c r="F580" s="261" t="s">
        <v>988</v>
      </c>
      <c r="G580" s="258"/>
      <c r="H580" s="260" t="s">
        <v>1</v>
      </c>
      <c r="I580" s="262"/>
      <c r="J580" s="258"/>
      <c r="K580" s="258"/>
      <c r="L580" s="263"/>
      <c r="M580" s="264"/>
      <c r="N580" s="265"/>
      <c r="O580" s="265"/>
      <c r="P580" s="265"/>
      <c r="Q580" s="265"/>
      <c r="R580" s="265"/>
      <c r="S580" s="265"/>
      <c r="T580" s="26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67" t="s">
        <v>138</v>
      </c>
      <c r="AU580" s="267" t="s">
        <v>87</v>
      </c>
      <c r="AV580" s="13" t="s">
        <v>85</v>
      </c>
      <c r="AW580" s="13" t="s">
        <v>34</v>
      </c>
      <c r="AX580" s="13" t="s">
        <v>78</v>
      </c>
      <c r="AY580" s="267" t="s">
        <v>129</v>
      </c>
    </row>
    <row r="581" s="14" customFormat="1">
      <c r="A581" s="14"/>
      <c r="B581" s="268"/>
      <c r="C581" s="269"/>
      <c r="D581" s="259" t="s">
        <v>138</v>
      </c>
      <c r="E581" s="270" t="s">
        <v>1</v>
      </c>
      <c r="F581" s="271" t="s">
        <v>989</v>
      </c>
      <c r="G581" s="269"/>
      <c r="H581" s="272">
        <v>10.815</v>
      </c>
      <c r="I581" s="273"/>
      <c r="J581" s="269"/>
      <c r="K581" s="269"/>
      <c r="L581" s="274"/>
      <c r="M581" s="275"/>
      <c r="N581" s="276"/>
      <c r="O581" s="276"/>
      <c r="P581" s="276"/>
      <c r="Q581" s="276"/>
      <c r="R581" s="276"/>
      <c r="S581" s="276"/>
      <c r="T581" s="27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78" t="s">
        <v>138</v>
      </c>
      <c r="AU581" s="278" t="s">
        <v>87</v>
      </c>
      <c r="AV581" s="14" t="s">
        <v>87</v>
      </c>
      <c r="AW581" s="14" t="s">
        <v>34</v>
      </c>
      <c r="AX581" s="14" t="s">
        <v>78</v>
      </c>
      <c r="AY581" s="278" t="s">
        <v>129</v>
      </c>
    </row>
    <row r="582" s="15" customFormat="1">
      <c r="A582" s="15"/>
      <c r="B582" s="279"/>
      <c r="C582" s="280"/>
      <c r="D582" s="259" t="s">
        <v>138</v>
      </c>
      <c r="E582" s="281" t="s">
        <v>1</v>
      </c>
      <c r="F582" s="282" t="s">
        <v>141</v>
      </c>
      <c r="G582" s="280"/>
      <c r="H582" s="283">
        <v>10.815</v>
      </c>
      <c r="I582" s="284"/>
      <c r="J582" s="280"/>
      <c r="K582" s="280"/>
      <c r="L582" s="285"/>
      <c r="M582" s="286"/>
      <c r="N582" s="287"/>
      <c r="O582" s="287"/>
      <c r="P582" s="287"/>
      <c r="Q582" s="287"/>
      <c r="R582" s="287"/>
      <c r="S582" s="287"/>
      <c r="T582" s="288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89" t="s">
        <v>138</v>
      </c>
      <c r="AU582" s="289" t="s">
        <v>87</v>
      </c>
      <c r="AV582" s="15" t="s">
        <v>136</v>
      </c>
      <c r="AW582" s="15" t="s">
        <v>34</v>
      </c>
      <c r="AX582" s="15" t="s">
        <v>85</v>
      </c>
      <c r="AY582" s="289" t="s">
        <v>129</v>
      </c>
    </row>
    <row r="583" s="2" customFormat="1" ht="16.5" customHeight="1">
      <c r="A583" s="39"/>
      <c r="B583" s="40"/>
      <c r="C583" s="301" t="s">
        <v>990</v>
      </c>
      <c r="D583" s="301" t="s">
        <v>313</v>
      </c>
      <c r="E583" s="302" t="s">
        <v>991</v>
      </c>
      <c r="F583" s="303" t="s">
        <v>992</v>
      </c>
      <c r="G583" s="304" t="s">
        <v>244</v>
      </c>
      <c r="H583" s="305">
        <v>11.227</v>
      </c>
      <c r="I583" s="306"/>
      <c r="J583" s="307">
        <f>ROUND(I583*H583,2)</f>
        <v>0</v>
      </c>
      <c r="K583" s="303" t="s">
        <v>1</v>
      </c>
      <c r="L583" s="308"/>
      <c r="M583" s="309" t="s">
        <v>1</v>
      </c>
      <c r="N583" s="310" t="s">
        <v>43</v>
      </c>
      <c r="O583" s="92"/>
      <c r="P583" s="253">
        <f>O583*H583</f>
        <v>0</v>
      </c>
      <c r="Q583" s="253">
        <v>0.126</v>
      </c>
      <c r="R583" s="253">
        <f>Q583*H583</f>
        <v>1.4146020000000001</v>
      </c>
      <c r="S583" s="253">
        <v>0</v>
      </c>
      <c r="T583" s="254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55" t="s">
        <v>172</v>
      </c>
      <c r="AT583" s="255" t="s">
        <v>313</v>
      </c>
      <c r="AU583" s="255" t="s">
        <v>87</v>
      </c>
      <c r="AY583" s="18" t="s">
        <v>129</v>
      </c>
      <c r="BE583" s="256">
        <f>IF(N583="základní",J583,0)</f>
        <v>0</v>
      </c>
      <c r="BF583" s="256">
        <f>IF(N583="snížená",J583,0)</f>
        <v>0</v>
      </c>
      <c r="BG583" s="256">
        <f>IF(N583="zákl. přenesená",J583,0)</f>
        <v>0</v>
      </c>
      <c r="BH583" s="256">
        <f>IF(N583="sníž. přenesená",J583,0)</f>
        <v>0</v>
      </c>
      <c r="BI583" s="256">
        <f>IF(N583="nulová",J583,0)</f>
        <v>0</v>
      </c>
      <c r="BJ583" s="18" t="s">
        <v>85</v>
      </c>
      <c r="BK583" s="256">
        <f>ROUND(I583*H583,2)</f>
        <v>0</v>
      </c>
      <c r="BL583" s="18" t="s">
        <v>136</v>
      </c>
      <c r="BM583" s="255" t="s">
        <v>993</v>
      </c>
    </row>
    <row r="584" s="13" customFormat="1">
      <c r="A584" s="13"/>
      <c r="B584" s="257"/>
      <c r="C584" s="258"/>
      <c r="D584" s="259" t="s">
        <v>138</v>
      </c>
      <c r="E584" s="260" t="s">
        <v>1</v>
      </c>
      <c r="F584" s="261" t="s">
        <v>994</v>
      </c>
      <c r="G584" s="258"/>
      <c r="H584" s="260" t="s">
        <v>1</v>
      </c>
      <c r="I584" s="262"/>
      <c r="J584" s="258"/>
      <c r="K584" s="258"/>
      <c r="L584" s="263"/>
      <c r="M584" s="264"/>
      <c r="N584" s="265"/>
      <c r="O584" s="265"/>
      <c r="P584" s="265"/>
      <c r="Q584" s="265"/>
      <c r="R584" s="265"/>
      <c r="S584" s="265"/>
      <c r="T584" s="26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67" t="s">
        <v>138</v>
      </c>
      <c r="AU584" s="267" t="s">
        <v>87</v>
      </c>
      <c r="AV584" s="13" t="s">
        <v>85</v>
      </c>
      <c r="AW584" s="13" t="s">
        <v>34</v>
      </c>
      <c r="AX584" s="13" t="s">
        <v>78</v>
      </c>
      <c r="AY584" s="267" t="s">
        <v>129</v>
      </c>
    </row>
    <row r="585" s="14" customFormat="1">
      <c r="A585" s="14"/>
      <c r="B585" s="268"/>
      <c r="C585" s="269"/>
      <c r="D585" s="259" t="s">
        <v>138</v>
      </c>
      <c r="E585" s="270" t="s">
        <v>1</v>
      </c>
      <c r="F585" s="271" t="s">
        <v>995</v>
      </c>
      <c r="G585" s="269"/>
      <c r="H585" s="272">
        <v>11.227</v>
      </c>
      <c r="I585" s="273"/>
      <c r="J585" s="269"/>
      <c r="K585" s="269"/>
      <c r="L585" s="274"/>
      <c r="M585" s="275"/>
      <c r="N585" s="276"/>
      <c r="O585" s="276"/>
      <c r="P585" s="276"/>
      <c r="Q585" s="276"/>
      <c r="R585" s="276"/>
      <c r="S585" s="276"/>
      <c r="T585" s="27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78" t="s">
        <v>138</v>
      </c>
      <c r="AU585" s="278" t="s">
        <v>87</v>
      </c>
      <c r="AV585" s="14" t="s">
        <v>87</v>
      </c>
      <c r="AW585" s="14" t="s">
        <v>34</v>
      </c>
      <c r="AX585" s="14" t="s">
        <v>78</v>
      </c>
      <c r="AY585" s="278" t="s">
        <v>129</v>
      </c>
    </row>
    <row r="586" s="15" customFormat="1">
      <c r="A586" s="15"/>
      <c r="B586" s="279"/>
      <c r="C586" s="280"/>
      <c r="D586" s="259" t="s">
        <v>138</v>
      </c>
      <c r="E586" s="281" t="s">
        <v>1</v>
      </c>
      <c r="F586" s="282" t="s">
        <v>141</v>
      </c>
      <c r="G586" s="280"/>
      <c r="H586" s="283">
        <v>11.227</v>
      </c>
      <c r="I586" s="284"/>
      <c r="J586" s="280"/>
      <c r="K586" s="280"/>
      <c r="L586" s="285"/>
      <c r="M586" s="286"/>
      <c r="N586" s="287"/>
      <c r="O586" s="287"/>
      <c r="P586" s="287"/>
      <c r="Q586" s="287"/>
      <c r="R586" s="287"/>
      <c r="S586" s="287"/>
      <c r="T586" s="288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89" t="s">
        <v>138</v>
      </c>
      <c r="AU586" s="289" t="s">
        <v>87</v>
      </c>
      <c r="AV586" s="15" t="s">
        <v>136</v>
      </c>
      <c r="AW586" s="15" t="s">
        <v>34</v>
      </c>
      <c r="AX586" s="15" t="s">
        <v>85</v>
      </c>
      <c r="AY586" s="289" t="s">
        <v>129</v>
      </c>
    </row>
    <row r="587" s="12" customFormat="1" ht="22.8" customHeight="1">
      <c r="A587" s="12"/>
      <c r="B587" s="228"/>
      <c r="C587" s="229"/>
      <c r="D587" s="230" t="s">
        <v>77</v>
      </c>
      <c r="E587" s="242" t="s">
        <v>160</v>
      </c>
      <c r="F587" s="242" t="s">
        <v>996</v>
      </c>
      <c r="G587" s="229"/>
      <c r="H587" s="229"/>
      <c r="I587" s="232"/>
      <c r="J587" s="243">
        <f>BK587</f>
        <v>0</v>
      </c>
      <c r="K587" s="229"/>
      <c r="L587" s="234"/>
      <c r="M587" s="235"/>
      <c r="N587" s="236"/>
      <c r="O587" s="236"/>
      <c r="P587" s="237">
        <f>SUM(P588:P595)</f>
        <v>0</v>
      </c>
      <c r="Q587" s="236"/>
      <c r="R587" s="237">
        <f>SUM(R588:R595)</f>
        <v>1.5342460200000001</v>
      </c>
      <c r="S587" s="236"/>
      <c r="T587" s="238">
        <f>SUM(T588:T595)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39" t="s">
        <v>85</v>
      </c>
      <c r="AT587" s="240" t="s">
        <v>77</v>
      </c>
      <c r="AU587" s="240" t="s">
        <v>85</v>
      </c>
      <c r="AY587" s="239" t="s">
        <v>129</v>
      </c>
      <c r="BK587" s="241">
        <f>SUM(BK588:BK595)</f>
        <v>0</v>
      </c>
    </row>
    <row r="588" s="2" customFormat="1" ht="16.5" customHeight="1">
      <c r="A588" s="39"/>
      <c r="B588" s="40"/>
      <c r="C588" s="244" t="s">
        <v>997</v>
      </c>
      <c r="D588" s="244" t="s">
        <v>131</v>
      </c>
      <c r="E588" s="245" t="s">
        <v>998</v>
      </c>
      <c r="F588" s="246" t="s">
        <v>999</v>
      </c>
      <c r="G588" s="247" t="s">
        <v>134</v>
      </c>
      <c r="H588" s="248">
        <v>15.711</v>
      </c>
      <c r="I588" s="249"/>
      <c r="J588" s="250">
        <f>ROUND(I588*H588,2)</f>
        <v>0</v>
      </c>
      <c r="K588" s="246" t="s">
        <v>135</v>
      </c>
      <c r="L588" s="45"/>
      <c r="M588" s="251" t="s">
        <v>1</v>
      </c>
      <c r="N588" s="252" t="s">
        <v>43</v>
      </c>
      <c r="O588" s="92"/>
      <c r="P588" s="253">
        <f>O588*H588</f>
        <v>0</v>
      </c>
      <c r="Q588" s="253">
        <v>0.029819999999999999</v>
      </c>
      <c r="R588" s="253">
        <f>Q588*H588</f>
        <v>0.46850202000000002</v>
      </c>
      <c r="S588" s="253">
        <v>0</v>
      </c>
      <c r="T588" s="254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55" t="s">
        <v>136</v>
      </c>
      <c r="AT588" s="255" t="s">
        <v>131</v>
      </c>
      <c r="AU588" s="255" t="s">
        <v>87</v>
      </c>
      <c r="AY588" s="18" t="s">
        <v>129</v>
      </c>
      <c r="BE588" s="256">
        <f>IF(N588="základní",J588,0)</f>
        <v>0</v>
      </c>
      <c r="BF588" s="256">
        <f>IF(N588="snížená",J588,0)</f>
        <v>0</v>
      </c>
      <c r="BG588" s="256">
        <f>IF(N588="zákl. přenesená",J588,0)</f>
        <v>0</v>
      </c>
      <c r="BH588" s="256">
        <f>IF(N588="sníž. přenesená",J588,0)</f>
        <v>0</v>
      </c>
      <c r="BI588" s="256">
        <f>IF(N588="nulová",J588,0)</f>
        <v>0</v>
      </c>
      <c r="BJ588" s="18" t="s">
        <v>85</v>
      </c>
      <c r="BK588" s="256">
        <f>ROUND(I588*H588,2)</f>
        <v>0</v>
      </c>
      <c r="BL588" s="18" t="s">
        <v>136</v>
      </c>
      <c r="BM588" s="255" t="s">
        <v>1000</v>
      </c>
    </row>
    <row r="589" s="13" customFormat="1">
      <c r="A589" s="13"/>
      <c r="B589" s="257"/>
      <c r="C589" s="258"/>
      <c r="D589" s="259" t="s">
        <v>138</v>
      </c>
      <c r="E589" s="260" t="s">
        <v>1</v>
      </c>
      <c r="F589" s="261" t="s">
        <v>1001</v>
      </c>
      <c r="G589" s="258"/>
      <c r="H589" s="260" t="s">
        <v>1</v>
      </c>
      <c r="I589" s="262"/>
      <c r="J589" s="258"/>
      <c r="K589" s="258"/>
      <c r="L589" s="263"/>
      <c r="M589" s="264"/>
      <c r="N589" s="265"/>
      <c r="O589" s="265"/>
      <c r="P589" s="265"/>
      <c r="Q589" s="265"/>
      <c r="R589" s="265"/>
      <c r="S589" s="265"/>
      <c r="T589" s="26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67" t="s">
        <v>138</v>
      </c>
      <c r="AU589" s="267" t="s">
        <v>87</v>
      </c>
      <c r="AV589" s="13" t="s">
        <v>85</v>
      </c>
      <c r="AW589" s="13" t="s">
        <v>34</v>
      </c>
      <c r="AX589" s="13" t="s">
        <v>78</v>
      </c>
      <c r="AY589" s="267" t="s">
        <v>129</v>
      </c>
    </row>
    <row r="590" s="14" customFormat="1">
      <c r="A590" s="14"/>
      <c r="B590" s="268"/>
      <c r="C590" s="269"/>
      <c r="D590" s="259" t="s">
        <v>138</v>
      </c>
      <c r="E590" s="270" t="s">
        <v>1</v>
      </c>
      <c r="F590" s="271" t="s">
        <v>1002</v>
      </c>
      <c r="G590" s="269"/>
      <c r="H590" s="272">
        <v>15.711</v>
      </c>
      <c r="I590" s="273"/>
      <c r="J590" s="269"/>
      <c r="K590" s="269"/>
      <c r="L590" s="274"/>
      <c r="M590" s="275"/>
      <c r="N590" s="276"/>
      <c r="O590" s="276"/>
      <c r="P590" s="276"/>
      <c r="Q590" s="276"/>
      <c r="R590" s="276"/>
      <c r="S590" s="276"/>
      <c r="T590" s="27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78" t="s">
        <v>138</v>
      </c>
      <c r="AU590" s="278" t="s">
        <v>87</v>
      </c>
      <c r="AV590" s="14" t="s">
        <v>87</v>
      </c>
      <c r="AW590" s="14" t="s">
        <v>34</v>
      </c>
      <c r="AX590" s="14" t="s">
        <v>78</v>
      </c>
      <c r="AY590" s="278" t="s">
        <v>129</v>
      </c>
    </row>
    <row r="591" s="15" customFormat="1">
      <c r="A591" s="15"/>
      <c r="B591" s="279"/>
      <c r="C591" s="280"/>
      <c r="D591" s="259" t="s">
        <v>138</v>
      </c>
      <c r="E591" s="281" t="s">
        <v>1</v>
      </c>
      <c r="F591" s="282" t="s">
        <v>141</v>
      </c>
      <c r="G591" s="280"/>
      <c r="H591" s="283">
        <v>15.711</v>
      </c>
      <c r="I591" s="284"/>
      <c r="J591" s="280"/>
      <c r="K591" s="280"/>
      <c r="L591" s="285"/>
      <c r="M591" s="286"/>
      <c r="N591" s="287"/>
      <c r="O591" s="287"/>
      <c r="P591" s="287"/>
      <c r="Q591" s="287"/>
      <c r="R591" s="287"/>
      <c r="S591" s="287"/>
      <c r="T591" s="288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89" t="s">
        <v>138</v>
      </c>
      <c r="AU591" s="289" t="s">
        <v>87</v>
      </c>
      <c r="AV591" s="15" t="s">
        <v>136</v>
      </c>
      <c r="AW591" s="15" t="s">
        <v>34</v>
      </c>
      <c r="AX591" s="15" t="s">
        <v>85</v>
      </c>
      <c r="AY591" s="289" t="s">
        <v>129</v>
      </c>
    </row>
    <row r="592" s="2" customFormat="1" ht="16.5" customHeight="1">
      <c r="A592" s="39"/>
      <c r="B592" s="40"/>
      <c r="C592" s="244" t="s">
        <v>1003</v>
      </c>
      <c r="D592" s="244" t="s">
        <v>131</v>
      </c>
      <c r="E592" s="245" t="s">
        <v>1004</v>
      </c>
      <c r="F592" s="246" t="s">
        <v>1005</v>
      </c>
      <c r="G592" s="247" t="s">
        <v>134</v>
      </c>
      <c r="H592" s="248">
        <v>10.800000000000001</v>
      </c>
      <c r="I592" s="249"/>
      <c r="J592" s="250">
        <f>ROUND(I592*H592,2)</f>
        <v>0</v>
      </c>
      <c r="K592" s="246" t="s">
        <v>135</v>
      </c>
      <c r="L592" s="45"/>
      <c r="M592" s="251" t="s">
        <v>1</v>
      </c>
      <c r="N592" s="252" t="s">
        <v>43</v>
      </c>
      <c r="O592" s="92"/>
      <c r="P592" s="253">
        <f>O592*H592</f>
        <v>0</v>
      </c>
      <c r="Q592" s="253">
        <v>0.098680000000000004</v>
      </c>
      <c r="R592" s="253">
        <f>Q592*H592</f>
        <v>1.065744</v>
      </c>
      <c r="S592" s="253">
        <v>0</v>
      </c>
      <c r="T592" s="254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55" t="s">
        <v>136</v>
      </c>
      <c r="AT592" s="255" t="s">
        <v>131</v>
      </c>
      <c r="AU592" s="255" t="s">
        <v>87</v>
      </c>
      <c r="AY592" s="18" t="s">
        <v>129</v>
      </c>
      <c r="BE592" s="256">
        <f>IF(N592="základní",J592,0)</f>
        <v>0</v>
      </c>
      <c r="BF592" s="256">
        <f>IF(N592="snížená",J592,0)</f>
        <v>0</v>
      </c>
      <c r="BG592" s="256">
        <f>IF(N592="zákl. přenesená",J592,0)</f>
        <v>0</v>
      </c>
      <c r="BH592" s="256">
        <f>IF(N592="sníž. přenesená",J592,0)</f>
        <v>0</v>
      </c>
      <c r="BI592" s="256">
        <f>IF(N592="nulová",J592,0)</f>
        <v>0</v>
      </c>
      <c r="BJ592" s="18" t="s">
        <v>85</v>
      </c>
      <c r="BK592" s="256">
        <f>ROUND(I592*H592,2)</f>
        <v>0</v>
      </c>
      <c r="BL592" s="18" t="s">
        <v>136</v>
      </c>
      <c r="BM592" s="255" t="s">
        <v>1006</v>
      </c>
    </row>
    <row r="593" s="13" customFormat="1">
      <c r="A593" s="13"/>
      <c r="B593" s="257"/>
      <c r="C593" s="258"/>
      <c r="D593" s="259" t="s">
        <v>138</v>
      </c>
      <c r="E593" s="260" t="s">
        <v>1</v>
      </c>
      <c r="F593" s="261" t="s">
        <v>1007</v>
      </c>
      <c r="G593" s="258"/>
      <c r="H593" s="260" t="s">
        <v>1</v>
      </c>
      <c r="I593" s="262"/>
      <c r="J593" s="258"/>
      <c r="K593" s="258"/>
      <c r="L593" s="263"/>
      <c r="M593" s="264"/>
      <c r="N593" s="265"/>
      <c r="O593" s="265"/>
      <c r="P593" s="265"/>
      <c r="Q593" s="265"/>
      <c r="R593" s="265"/>
      <c r="S593" s="265"/>
      <c r="T593" s="26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67" t="s">
        <v>138</v>
      </c>
      <c r="AU593" s="267" t="s">
        <v>87</v>
      </c>
      <c r="AV593" s="13" t="s">
        <v>85</v>
      </c>
      <c r="AW593" s="13" t="s">
        <v>34</v>
      </c>
      <c r="AX593" s="13" t="s">
        <v>78</v>
      </c>
      <c r="AY593" s="267" t="s">
        <v>129</v>
      </c>
    </row>
    <row r="594" s="14" customFormat="1">
      <c r="A594" s="14"/>
      <c r="B594" s="268"/>
      <c r="C594" s="269"/>
      <c r="D594" s="259" t="s">
        <v>138</v>
      </c>
      <c r="E594" s="270" t="s">
        <v>1</v>
      </c>
      <c r="F594" s="271" t="s">
        <v>1008</v>
      </c>
      <c r="G594" s="269"/>
      <c r="H594" s="272">
        <v>10.800000000000001</v>
      </c>
      <c r="I594" s="273"/>
      <c r="J594" s="269"/>
      <c r="K594" s="269"/>
      <c r="L594" s="274"/>
      <c r="M594" s="275"/>
      <c r="N594" s="276"/>
      <c r="O594" s="276"/>
      <c r="P594" s="276"/>
      <c r="Q594" s="276"/>
      <c r="R594" s="276"/>
      <c r="S594" s="276"/>
      <c r="T594" s="277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78" t="s">
        <v>138</v>
      </c>
      <c r="AU594" s="278" t="s">
        <v>87</v>
      </c>
      <c r="AV594" s="14" t="s">
        <v>87</v>
      </c>
      <c r="AW594" s="14" t="s">
        <v>34</v>
      </c>
      <c r="AX594" s="14" t="s">
        <v>78</v>
      </c>
      <c r="AY594" s="278" t="s">
        <v>129</v>
      </c>
    </row>
    <row r="595" s="15" customFormat="1">
      <c r="A595" s="15"/>
      <c r="B595" s="279"/>
      <c r="C595" s="280"/>
      <c r="D595" s="259" t="s">
        <v>138</v>
      </c>
      <c r="E595" s="281" t="s">
        <v>1</v>
      </c>
      <c r="F595" s="282" t="s">
        <v>141</v>
      </c>
      <c r="G595" s="280"/>
      <c r="H595" s="283">
        <v>10.800000000000001</v>
      </c>
      <c r="I595" s="284"/>
      <c r="J595" s="280"/>
      <c r="K595" s="280"/>
      <c r="L595" s="285"/>
      <c r="M595" s="286"/>
      <c r="N595" s="287"/>
      <c r="O595" s="287"/>
      <c r="P595" s="287"/>
      <c r="Q595" s="287"/>
      <c r="R595" s="287"/>
      <c r="S595" s="287"/>
      <c r="T595" s="288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89" t="s">
        <v>138</v>
      </c>
      <c r="AU595" s="289" t="s">
        <v>87</v>
      </c>
      <c r="AV595" s="15" t="s">
        <v>136</v>
      </c>
      <c r="AW595" s="15" t="s">
        <v>34</v>
      </c>
      <c r="AX595" s="15" t="s">
        <v>85</v>
      </c>
      <c r="AY595" s="289" t="s">
        <v>129</v>
      </c>
    </row>
    <row r="596" s="12" customFormat="1" ht="22.8" customHeight="1">
      <c r="A596" s="12"/>
      <c r="B596" s="228"/>
      <c r="C596" s="229"/>
      <c r="D596" s="230" t="s">
        <v>77</v>
      </c>
      <c r="E596" s="242" t="s">
        <v>172</v>
      </c>
      <c r="F596" s="242" t="s">
        <v>1009</v>
      </c>
      <c r="G596" s="229"/>
      <c r="H596" s="229"/>
      <c r="I596" s="232"/>
      <c r="J596" s="243">
        <f>BK596</f>
        <v>0</v>
      </c>
      <c r="K596" s="229"/>
      <c r="L596" s="234"/>
      <c r="M596" s="235"/>
      <c r="N596" s="236"/>
      <c r="O596" s="236"/>
      <c r="P596" s="237">
        <f>SUM(P597:P599)</f>
        <v>0</v>
      </c>
      <c r="Q596" s="236"/>
      <c r="R596" s="237">
        <f>SUM(R597:R599)</f>
        <v>6.1012000000000004</v>
      </c>
      <c r="S596" s="236"/>
      <c r="T596" s="238">
        <f>SUM(T597:T599)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39" t="s">
        <v>85</v>
      </c>
      <c r="AT596" s="240" t="s">
        <v>77</v>
      </c>
      <c r="AU596" s="240" t="s">
        <v>85</v>
      </c>
      <c r="AY596" s="239" t="s">
        <v>129</v>
      </c>
      <c r="BK596" s="241">
        <f>SUM(BK597:BK599)</f>
        <v>0</v>
      </c>
    </row>
    <row r="597" s="2" customFormat="1" ht="16.5" customHeight="1">
      <c r="A597" s="39"/>
      <c r="B597" s="40"/>
      <c r="C597" s="244" t="s">
        <v>1010</v>
      </c>
      <c r="D597" s="244" t="s">
        <v>131</v>
      </c>
      <c r="E597" s="245" t="s">
        <v>1011</v>
      </c>
      <c r="F597" s="246" t="s">
        <v>1012</v>
      </c>
      <c r="G597" s="247" t="s">
        <v>327</v>
      </c>
      <c r="H597" s="248">
        <v>3</v>
      </c>
      <c r="I597" s="249"/>
      <c r="J597" s="250">
        <f>ROUND(I597*H597,2)</f>
        <v>0</v>
      </c>
      <c r="K597" s="246" t="s">
        <v>135</v>
      </c>
      <c r="L597" s="45"/>
      <c r="M597" s="251" t="s">
        <v>1</v>
      </c>
      <c r="N597" s="252" t="s">
        <v>43</v>
      </c>
      <c r="O597" s="92"/>
      <c r="P597" s="253">
        <f>O597*H597</f>
        <v>0</v>
      </c>
      <c r="Q597" s="253">
        <v>0.42368</v>
      </c>
      <c r="R597" s="253">
        <f>Q597*H597</f>
        <v>1.27104</v>
      </c>
      <c r="S597" s="253">
        <v>0</v>
      </c>
      <c r="T597" s="254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55" t="s">
        <v>136</v>
      </c>
      <c r="AT597" s="255" t="s">
        <v>131</v>
      </c>
      <c r="AU597" s="255" t="s">
        <v>87</v>
      </c>
      <c r="AY597" s="18" t="s">
        <v>129</v>
      </c>
      <c r="BE597" s="256">
        <f>IF(N597="základní",J597,0)</f>
        <v>0</v>
      </c>
      <c r="BF597" s="256">
        <f>IF(N597="snížená",J597,0)</f>
        <v>0</v>
      </c>
      <c r="BG597" s="256">
        <f>IF(N597="zákl. přenesená",J597,0)</f>
        <v>0</v>
      </c>
      <c r="BH597" s="256">
        <f>IF(N597="sníž. přenesená",J597,0)</f>
        <v>0</v>
      </c>
      <c r="BI597" s="256">
        <f>IF(N597="nulová",J597,0)</f>
        <v>0</v>
      </c>
      <c r="BJ597" s="18" t="s">
        <v>85</v>
      </c>
      <c r="BK597" s="256">
        <f>ROUND(I597*H597,2)</f>
        <v>0</v>
      </c>
      <c r="BL597" s="18" t="s">
        <v>136</v>
      </c>
      <c r="BM597" s="255" t="s">
        <v>1013</v>
      </c>
    </row>
    <row r="598" s="2" customFormat="1" ht="16.5" customHeight="1">
      <c r="A598" s="39"/>
      <c r="B598" s="40"/>
      <c r="C598" s="244" t="s">
        <v>1014</v>
      </c>
      <c r="D598" s="244" t="s">
        <v>131</v>
      </c>
      <c r="E598" s="245" t="s">
        <v>1015</v>
      </c>
      <c r="F598" s="246" t="s">
        <v>1016</v>
      </c>
      <c r="G598" s="247" t="s">
        <v>327</v>
      </c>
      <c r="H598" s="248">
        <v>10</v>
      </c>
      <c r="I598" s="249"/>
      <c r="J598" s="250">
        <f>ROUND(I598*H598,2)</f>
        <v>0</v>
      </c>
      <c r="K598" s="246" t="s">
        <v>135</v>
      </c>
      <c r="L598" s="45"/>
      <c r="M598" s="251" t="s">
        <v>1</v>
      </c>
      <c r="N598" s="252" t="s">
        <v>43</v>
      </c>
      <c r="O598" s="92"/>
      <c r="P598" s="253">
        <f>O598*H598</f>
        <v>0</v>
      </c>
      <c r="Q598" s="253">
        <v>0.42080000000000001</v>
      </c>
      <c r="R598" s="253">
        <f>Q598*H598</f>
        <v>4.2080000000000002</v>
      </c>
      <c r="S598" s="253">
        <v>0</v>
      </c>
      <c r="T598" s="254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55" t="s">
        <v>136</v>
      </c>
      <c r="AT598" s="255" t="s">
        <v>131</v>
      </c>
      <c r="AU598" s="255" t="s">
        <v>87</v>
      </c>
      <c r="AY598" s="18" t="s">
        <v>129</v>
      </c>
      <c r="BE598" s="256">
        <f>IF(N598="základní",J598,0)</f>
        <v>0</v>
      </c>
      <c r="BF598" s="256">
        <f>IF(N598="snížená",J598,0)</f>
        <v>0</v>
      </c>
      <c r="BG598" s="256">
        <f>IF(N598="zákl. přenesená",J598,0)</f>
        <v>0</v>
      </c>
      <c r="BH598" s="256">
        <f>IF(N598="sníž. přenesená",J598,0)</f>
        <v>0</v>
      </c>
      <c r="BI598" s="256">
        <f>IF(N598="nulová",J598,0)</f>
        <v>0</v>
      </c>
      <c r="BJ598" s="18" t="s">
        <v>85</v>
      </c>
      <c r="BK598" s="256">
        <f>ROUND(I598*H598,2)</f>
        <v>0</v>
      </c>
      <c r="BL598" s="18" t="s">
        <v>136</v>
      </c>
      <c r="BM598" s="255" t="s">
        <v>1017</v>
      </c>
    </row>
    <row r="599" s="2" customFormat="1" ht="16.5" customHeight="1">
      <c r="A599" s="39"/>
      <c r="B599" s="40"/>
      <c r="C599" s="244" t="s">
        <v>1018</v>
      </c>
      <c r="D599" s="244" t="s">
        <v>131</v>
      </c>
      <c r="E599" s="245" t="s">
        <v>1019</v>
      </c>
      <c r="F599" s="246" t="s">
        <v>1020</v>
      </c>
      <c r="G599" s="247" t="s">
        <v>327</v>
      </c>
      <c r="H599" s="248">
        <v>2</v>
      </c>
      <c r="I599" s="249"/>
      <c r="J599" s="250">
        <f>ROUND(I599*H599,2)</f>
        <v>0</v>
      </c>
      <c r="K599" s="246" t="s">
        <v>135</v>
      </c>
      <c r="L599" s="45"/>
      <c r="M599" s="251" t="s">
        <v>1</v>
      </c>
      <c r="N599" s="252" t="s">
        <v>43</v>
      </c>
      <c r="O599" s="92"/>
      <c r="P599" s="253">
        <f>O599*H599</f>
        <v>0</v>
      </c>
      <c r="Q599" s="253">
        <v>0.31108000000000002</v>
      </c>
      <c r="R599" s="253">
        <f>Q599*H599</f>
        <v>0.62216000000000005</v>
      </c>
      <c r="S599" s="253">
        <v>0</v>
      </c>
      <c r="T599" s="254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55" t="s">
        <v>136</v>
      </c>
      <c r="AT599" s="255" t="s">
        <v>131</v>
      </c>
      <c r="AU599" s="255" t="s">
        <v>87</v>
      </c>
      <c r="AY599" s="18" t="s">
        <v>129</v>
      </c>
      <c r="BE599" s="256">
        <f>IF(N599="základní",J599,0)</f>
        <v>0</v>
      </c>
      <c r="BF599" s="256">
        <f>IF(N599="snížená",J599,0)</f>
        <v>0</v>
      </c>
      <c r="BG599" s="256">
        <f>IF(N599="zákl. přenesená",J599,0)</f>
        <v>0</v>
      </c>
      <c r="BH599" s="256">
        <f>IF(N599="sníž. přenesená",J599,0)</f>
        <v>0</v>
      </c>
      <c r="BI599" s="256">
        <f>IF(N599="nulová",J599,0)</f>
        <v>0</v>
      </c>
      <c r="BJ599" s="18" t="s">
        <v>85</v>
      </c>
      <c r="BK599" s="256">
        <f>ROUND(I599*H599,2)</f>
        <v>0</v>
      </c>
      <c r="BL599" s="18" t="s">
        <v>136</v>
      </c>
      <c r="BM599" s="255" t="s">
        <v>1021</v>
      </c>
    </row>
    <row r="600" s="12" customFormat="1" ht="22.8" customHeight="1">
      <c r="A600" s="12"/>
      <c r="B600" s="228"/>
      <c r="C600" s="229"/>
      <c r="D600" s="230" t="s">
        <v>77</v>
      </c>
      <c r="E600" s="242" t="s">
        <v>159</v>
      </c>
      <c r="F600" s="242" t="s">
        <v>364</v>
      </c>
      <c r="G600" s="229"/>
      <c r="H600" s="229"/>
      <c r="I600" s="232"/>
      <c r="J600" s="243">
        <f>BK600</f>
        <v>0</v>
      </c>
      <c r="K600" s="229"/>
      <c r="L600" s="234"/>
      <c r="M600" s="235"/>
      <c r="N600" s="236"/>
      <c r="O600" s="236"/>
      <c r="P600" s="237">
        <f>SUM(P601:P736)</f>
        <v>0</v>
      </c>
      <c r="Q600" s="236"/>
      <c r="R600" s="237">
        <f>SUM(R601:R736)</f>
        <v>106.75493299999998</v>
      </c>
      <c r="S600" s="236"/>
      <c r="T600" s="238">
        <f>SUM(T601:T736)</f>
        <v>12.174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39" t="s">
        <v>85</v>
      </c>
      <c r="AT600" s="240" t="s">
        <v>77</v>
      </c>
      <c r="AU600" s="240" t="s">
        <v>85</v>
      </c>
      <c r="AY600" s="239" t="s">
        <v>129</v>
      </c>
      <c r="BK600" s="241">
        <f>SUM(BK601:BK736)</f>
        <v>0</v>
      </c>
    </row>
    <row r="601" s="2" customFormat="1" ht="16.5" customHeight="1">
      <c r="A601" s="39"/>
      <c r="B601" s="40"/>
      <c r="C601" s="244" t="s">
        <v>1022</v>
      </c>
      <c r="D601" s="244" t="s">
        <v>131</v>
      </c>
      <c r="E601" s="245" t="s">
        <v>1023</v>
      </c>
      <c r="F601" s="246" t="s">
        <v>1024</v>
      </c>
      <c r="G601" s="247" t="s">
        <v>327</v>
      </c>
      <c r="H601" s="248">
        <v>2</v>
      </c>
      <c r="I601" s="249"/>
      <c r="J601" s="250">
        <f>ROUND(I601*H601,2)</f>
        <v>0</v>
      </c>
      <c r="K601" s="246" t="s">
        <v>135</v>
      </c>
      <c r="L601" s="45"/>
      <c r="M601" s="251" t="s">
        <v>1</v>
      </c>
      <c r="N601" s="252" t="s">
        <v>43</v>
      </c>
      <c r="O601" s="92"/>
      <c r="P601" s="253">
        <f>O601*H601</f>
        <v>0</v>
      </c>
      <c r="Q601" s="253">
        <v>0</v>
      </c>
      <c r="R601" s="253">
        <f>Q601*H601</f>
        <v>0</v>
      </c>
      <c r="S601" s="253">
        <v>0</v>
      </c>
      <c r="T601" s="254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55" t="s">
        <v>136</v>
      </c>
      <c r="AT601" s="255" t="s">
        <v>131</v>
      </c>
      <c r="AU601" s="255" t="s">
        <v>87</v>
      </c>
      <c r="AY601" s="18" t="s">
        <v>129</v>
      </c>
      <c r="BE601" s="256">
        <f>IF(N601="základní",J601,0)</f>
        <v>0</v>
      </c>
      <c r="BF601" s="256">
        <f>IF(N601="snížená",J601,0)</f>
        <v>0</v>
      </c>
      <c r="BG601" s="256">
        <f>IF(N601="zákl. přenesená",J601,0)</f>
        <v>0</v>
      </c>
      <c r="BH601" s="256">
        <f>IF(N601="sníž. přenesená",J601,0)</f>
        <v>0</v>
      </c>
      <c r="BI601" s="256">
        <f>IF(N601="nulová",J601,0)</f>
        <v>0</v>
      </c>
      <c r="BJ601" s="18" t="s">
        <v>85</v>
      </c>
      <c r="BK601" s="256">
        <f>ROUND(I601*H601,2)</f>
        <v>0</v>
      </c>
      <c r="BL601" s="18" t="s">
        <v>136</v>
      </c>
      <c r="BM601" s="255" t="s">
        <v>1025</v>
      </c>
    </row>
    <row r="602" s="13" customFormat="1">
      <c r="A602" s="13"/>
      <c r="B602" s="257"/>
      <c r="C602" s="258"/>
      <c r="D602" s="259" t="s">
        <v>138</v>
      </c>
      <c r="E602" s="260" t="s">
        <v>1</v>
      </c>
      <c r="F602" s="261" t="s">
        <v>604</v>
      </c>
      <c r="G602" s="258"/>
      <c r="H602" s="260" t="s">
        <v>1</v>
      </c>
      <c r="I602" s="262"/>
      <c r="J602" s="258"/>
      <c r="K602" s="258"/>
      <c r="L602" s="263"/>
      <c r="M602" s="264"/>
      <c r="N602" s="265"/>
      <c r="O602" s="265"/>
      <c r="P602" s="265"/>
      <c r="Q602" s="265"/>
      <c r="R602" s="265"/>
      <c r="S602" s="265"/>
      <c r="T602" s="26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67" t="s">
        <v>138</v>
      </c>
      <c r="AU602" s="267" t="s">
        <v>87</v>
      </c>
      <c r="AV602" s="13" t="s">
        <v>85</v>
      </c>
      <c r="AW602" s="13" t="s">
        <v>34</v>
      </c>
      <c r="AX602" s="13" t="s">
        <v>78</v>
      </c>
      <c r="AY602" s="267" t="s">
        <v>129</v>
      </c>
    </row>
    <row r="603" s="14" customFormat="1">
      <c r="A603" s="14"/>
      <c r="B603" s="268"/>
      <c r="C603" s="269"/>
      <c r="D603" s="259" t="s">
        <v>138</v>
      </c>
      <c r="E603" s="270" t="s">
        <v>1</v>
      </c>
      <c r="F603" s="271" t="s">
        <v>87</v>
      </c>
      <c r="G603" s="269"/>
      <c r="H603" s="272">
        <v>2</v>
      </c>
      <c r="I603" s="273"/>
      <c r="J603" s="269"/>
      <c r="K603" s="269"/>
      <c r="L603" s="274"/>
      <c r="M603" s="275"/>
      <c r="N603" s="276"/>
      <c r="O603" s="276"/>
      <c r="P603" s="276"/>
      <c r="Q603" s="276"/>
      <c r="R603" s="276"/>
      <c r="S603" s="276"/>
      <c r="T603" s="27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78" t="s">
        <v>138</v>
      </c>
      <c r="AU603" s="278" t="s">
        <v>87</v>
      </c>
      <c r="AV603" s="14" t="s">
        <v>87</v>
      </c>
      <c r="AW603" s="14" t="s">
        <v>34</v>
      </c>
      <c r="AX603" s="14" t="s">
        <v>78</v>
      </c>
      <c r="AY603" s="278" t="s">
        <v>129</v>
      </c>
    </row>
    <row r="604" s="15" customFormat="1">
      <c r="A604" s="15"/>
      <c r="B604" s="279"/>
      <c r="C604" s="280"/>
      <c r="D604" s="259" t="s">
        <v>138</v>
      </c>
      <c r="E604" s="281" t="s">
        <v>1</v>
      </c>
      <c r="F604" s="282" t="s">
        <v>141</v>
      </c>
      <c r="G604" s="280"/>
      <c r="H604" s="283">
        <v>2</v>
      </c>
      <c r="I604" s="284"/>
      <c r="J604" s="280"/>
      <c r="K604" s="280"/>
      <c r="L604" s="285"/>
      <c r="M604" s="286"/>
      <c r="N604" s="287"/>
      <c r="O604" s="287"/>
      <c r="P604" s="287"/>
      <c r="Q604" s="287"/>
      <c r="R604" s="287"/>
      <c r="S604" s="287"/>
      <c r="T604" s="288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89" t="s">
        <v>138</v>
      </c>
      <c r="AU604" s="289" t="s">
        <v>87</v>
      </c>
      <c r="AV604" s="15" t="s">
        <v>136</v>
      </c>
      <c r="AW604" s="15" t="s">
        <v>34</v>
      </c>
      <c r="AX604" s="15" t="s">
        <v>85</v>
      </c>
      <c r="AY604" s="289" t="s">
        <v>129</v>
      </c>
    </row>
    <row r="605" s="2" customFormat="1" ht="16.5" customHeight="1">
      <c r="A605" s="39"/>
      <c r="B605" s="40"/>
      <c r="C605" s="301" t="s">
        <v>1026</v>
      </c>
      <c r="D605" s="301" t="s">
        <v>313</v>
      </c>
      <c r="E605" s="302" t="s">
        <v>1027</v>
      </c>
      <c r="F605" s="303" t="s">
        <v>1028</v>
      </c>
      <c r="G605" s="304" t="s">
        <v>327</v>
      </c>
      <c r="H605" s="305">
        <v>2</v>
      </c>
      <c r="I605" s="306"/>
      <c r="J605" s="307">
        <f>ROUND(I605*H605,2)</f>
        <v>0</v>
      </c>
      <c r="K605" s="303" t="s">
        <v>1</v>
      </c>
      <c r="L605" s="308"/>
      <c r="M605" s="309" t="s">
        <v>1</v>
      </c>
      <c r="N605" s="310" t="s">
        <v>43</v>
      </c>
      <c r="O605" s="92"/>
      <c r="P605" s="253">
        <f>O605*H605</f>
        <v>0</v>
      </c>
      <c r="Q605" s="253">
        <v>0</v>
      </c>
      <c r="R605" s="253">
        <f>Q605*H605</f>
        <v>0</v>
      </c>
      <c r="S605" s="253">
        <v>0</v>
      </c>
      <c r="T605" s="254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55" t="s">
        <v>172</v>
      </c>
      <c r="AT605" s="255" t="s">
        <v>313</v>
      </c>
      <c r="AU605" s="255" t="s">
        <v>87</v>
      </c>
      <c r="AY605" s="18" t="s">
        <v>129</v>
      </c>
      <c r="BE605" s="256">
        <f>IF(N605="základní",J605,0)</f>
        <v>0</v>
      </c>
      <c r="BF605" s="256">
        <f>IF(N605="snížená",J605,0)</f>
        <v>0</v>
      </c>
      <c r="BG605" s="256">
        <f>IF(N605="zákl. přenesená",J605,0)</f>
        <v>0</v>
      </c>
      <c r="BH605" s="256">
        <f>IF(N605="sníž. přenesená",J605,0)</f>
        <v>0</v>
      </c>
      <c r="BI605" s="256">
        <f>IF(N605="nulová",J605,0)</f>
        <v>0</v>
      </c>
      <c r="BJ605" s="18" t="s">
        <v>85</v>
      </c>
      <c r="BK605" s="256">
        <f>ROUND(I605*H605,2)</f>
        <v>0</v>
      </c>
      <c r="BL605" s="18" t="s">
        <v>136</v>
      </c>
      <c r="BM605" s="255" t="s">
        <v>1029</v>
      </c>
    </row>
    <row r="606" s="13" customFormat="1">
      <c r="A606" s="13"/>
      <c r="B606" s="257"/>
      <c r="C606" s="258"/>
      <c r="D606" s="259" t="s">
        <v>138</v>
      </c>
      <c r="E606" s="260" t="s">
        <v>1</v>
      </c>
      <c r="F606" s="261" t="s">
        <v>1030</v>
      </c>
      <c r="G606" s="258"/>
      <c r="H606" s="260" t="s">
        <v>1</v>
      </c>
      <c r="I606" s="262"/>
      <c r="J606" s="258"/>
      <c r="K606" s="258"/>
      <c r="L606" s="263"/>
      <c r="M606" s="264"/>
      <c r="N606" s="265"/>
      <c r="O606" s="265"/>
      <c r="P606" s="265"/>
      <c r="Q606" s="265"/>
      <c r="R606" s="265"/>
      <c r="S606" s="265"/>
      <c r="T606" s="26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67" t="s">
        <v>138</v>
      </c>
      <c r="AU606" s="267" t="s">
        <v>87</v>
      </c>
      <c r="AV606" s="13" t="s">
        <v>85</v>
      </c>
      <c r="AW606" s="13" t="s">
        <v>34</v>
      </c>
      <c r="AX606" s="13" t="s">
        <v>78</v>
      </c>
      <c r="AY606" s="267" t="s">
        <v>129</v>
      </c>
    </row>
    <row r="607" s="14" customFormat="1">
      <c r="A607" s="14"/>
      <c r="B607" s="268"/>
      <c r="C607" s="269"/>
      <c r="D607" s="259" t="s">
        <v>138</v>
      </c>
      <c r="E607" s="270" t="s">
        <v>1</v>
      </c>
      <c r="F607" s="271" t="s">
        <v>87</v>
      </c>
      <c r="G607" s="269"/>
      <c r="H607" s="272">
        <v>2</v>
      </c>
      <c r="I607" s="273"/>
      <c r="J607" s="269"/>
      <c r="K607" s="269"/>
      <c r="L607" s="274"/>
      <c r="M607" s="275"/>
      <c r="N607" s="276"/>
      <c r="O607" s="276"/>
      <c r="P607" s="276"/>
      <c r="Q607" s="276"/>
      <c r="R607" s="276"/>
      <c r="S607" s="276"/>
      <c r="T607" s="27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78" t="s">
        <v>138</v>
      </c>
      <c r="AU607" s="278" t="s">
        <v>87</v>
      </c>
      <c r="AV607" s="14" t="s">
        <v>87</v>
      </c>
      <c r="AW607" s="14" t="s">
        <v>34</v>
      </c>
      <c r="AX607" s="14" t="s">
        <v>78</v>
      </c>
      <c r="AY607" s="278" t="s">
        <v>129</v>
      </c>
    </row>
    <row r="608" s="15" customFormat="1">
      <c r="A608" s="15"/>
      <c r="B608" s="279"/>
      <c r="C608" s="280"/>
      <c r="D608" s="259" t="s">
        <v>138</v>
      </c>
      <c r="E608" s="281" t="s">
        <v>1</v>
      </c>
      <c r="F608" s="282" t="s">
        <v>141</v>
      </c>
      <c r="G608" s="280"/>
      <c r="H608" s="283">
        <v>2</v>
      </c>
      <c r="I608" s="284"/>
      <c r="J608" s="280"/>
      <c r="K608" s="280"/>
      <c r="L608" s="285"/>
      <c r="M608" s="286"/>
      <c r="N608" s="287"/>
      <c r="O608" s="287"/>
      <c r="P608" s="287"/>
      <c r="Q608" s="287"/>
      <c r="R608" s="287"/>
      <c r="S608" s="287"/>
      <c r="T608" s="288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89" t="s">
        <v>138</v>
      </c>
      <c r="AU608" s="289" t="s">
        <v>87</v>
      </c>
      <c r="AV608" s="15" t="s">
        <v>136</v>
      </c>
      <c r="AW608" s="15" t="s">
        <v>34</v>
      </c>
      <c r="AX608" s="15" t="s">
        <v>85</v>
      </c>
      <c r="AY608" s="289" t="s">
        <v>129</v>
      </c>
    </row>
    <row r="609" s="2" customFormat="1" ht="16.5" customHeight="1">
      <c r="A609" s="39"/>
      <c r="B609" s="40"/>
      <c r="C609" s="244" t="s">
        <v>1031</v>
      </c>
      <c r="D609" s="244" t="s">
        <v>131</v>
      </c>
      <c r="E609" s="245" t="s">
        <v>1032</v>
      </c>
      <c r="F609" s="246" t="s">
        <v>1033</v>
      </c>
      <c r="G609" s="247" t="s">
        <v>327</v>
      </c>
      <c r="H609" s="248">
        <v>2</v>
      </c>
      <c r="I609" s="249"/>
      <c r="J609" s="250">
        <f>ROUND(I609*H609,2)</f>
        <v>0</v>
      </c>
      <c r="K609" s="246" t="s">
        <v>135</v>
      </c>
      <c r="L609" s="45"/>
      <c r="M609" s="251" t="s">
        <v>1</v>
      </c>
      <c r="N609" s="252" t="s">
        <v>43</v>
      </c>
      <c r="O609" s="92"/>
      <c r="P609" s="253">
        <f>O609*H609</f>
        <v>0</v>
      </c>
      <c r="Q609" s="253">
        <v>0.00069999999999999999</v>
      </c>
      <c r="R609" s="253">
        <f>Q609*H609</f>
        <v>0.0014</v>
      </c>
      <c r="S609" s="253">
        <v>0</v>
      </c>
      <c r="T609" s="254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55" t="s">
        <v>136</v>
      </c>
      <c r="AT609" s="255" t="s">
        <v>131</v>
      </c>
      <c r="AU609" s="255" t="s">
        <v>87</v>
      </c>
      <c r="AY609" s="18" t="s">
        <v>129</v>
      </c>
      <c r="BE609" s="256">
        <f>IF(N609="základní",J609,0)</f>
        <v>0</v>
      </c>
      <c r="BF609" s="256">
        <f>IF(N609="snížená",J609,0)</f>
        <v>0</v>
      </c>
      <c r="BG609" s="256">
        <f>IF(N609="zákl. přenesená",J609,0)</f>
        <v>0</v>
      </c>
      <c r="BH609" s="256">
        <f>IF(N609="sníž. přenesená",J609,0)</f>
        <v>0</v>
      </c>
      <c r="BI609" s="256">
        <f>IF(N609="nulová",J609,0)</f>
        <v>0</v>
      </c>
      <c r="BJ609" s="18" t="s">
        <v>85</v>
      </c>
      <c r="BK609" s="256">
        <f>ROUND(I609*H609,2)</f>
        <v>0</v>
      </c>
      <c r="BL609" s="18" t="s">
        <v>136</v>
      </c>
      <c r="BM609" s="255" t="s">
        <v>1034</v>
      </c>
    </row>
    <row r="610" s="13" customFormat="1">
      <c r="A610" s="13"/>
      <c r="B610" s="257"/>
      <c r="C610" s="258"/>
      <c r="D610" s="259" t="s">
        <v>138</v>
      </c>
      <c r="E610" s="260" t="s">
        <v>1</v>
      </c>
      <c r="F610" s="261" t="s">
        <v>1035</v>
      </c>
      <c r="G610" s="258"/>
      <c r="H610" s="260" t="s">
        <v>1</v>
      </c>
      <c r="I610" s="262"/>
      <c r="J610" s="258"/>
      <c r="K610" s="258"/>
      <c r="L610" s="263"/>
      <c r="M610" s="264"/>
      <c r="N610" s="265"/>
      <c r="O610" s="265"/>
      <c r="P610" s="265"/>
      <c r="Q610" s="265"/>
      <c r="R610" s="265"/>
      <c r="S610" s="265"/>
      <c r="T610" s="26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67" t="s">
        <v>138</v>
      </c>
      <c r="AU610" s="267" t="s">
        <v>87</v>
      </c>
      <c r="AV610" s="13" t="s">
        <v>85</v>
      </c>
      <c r="AW610" s="13" t="s">
        <v>34</v>
      </c>
      <c r="AX610" s="13" t="s">
        <v>78</v>
      </c>
      <c r="AY610" s="267" t="s">
        <v>129</v>
      </c>
    </row>
    <row r="611" s="14" customFormat="1">
      <c r="A611" s="14"/>
      <c r="B611" s="268"/>
      <c r="C611" s="269"/>
      <c r="D611" s="259" t="s">
        <v>138</v>
      </c>
      <c r="E611" s="270" t="s">
        <v>1</v>
      </c>
      <c r="F611" s="271" t="s">
        <v>87</v>
      </c>
      <c r="G611" s="269"/>
      <c r="H611" s="272">
        <v>2</v>
      </c>
      <c r="I611" s="273"/>
      <c r="J611" s="269"/>
      <c r="K611" s="269"/>
      <c r="L611" s="274"/>
      <c r="M611" s="275"/>
      <c r="N611" s="276"/>
      <c r="O611" s="276"/>
      <c r="P611" s="276"/>
      <c r="Q611" s="276"/>
      <c r="R611" s="276"/>
      <c r="S611" s="276"/>
      <c r="T611" s="27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78" t="s">
        <v>138</v>
      </c>
      <c r="AU611" s="278" t="s">
        <v>87</v>
      </c>
      <c r="AV611" s="14" t="s">
        <v>87</v>
      </c>
      <c r="AW611" s="14" t="s">
        <v>34</v>
      </c>
      <c r="AX611" s="14" t="s">
        <v>78</v>
      </c>
      <c r="AY611" s="278" t="s">
        <v>129</v>
      </c>
    </row>
    <row r="612" s="15" customFormat="1">
      <c r="A612" s="15"/>
      <c r="B612" s="279"/>
      <c r="C612" s="280"/>
      <c r="D612" s="259" t="s">
        <v>138</v>
      </c>
      <c r="E612" s="281" t="s">
        <v>1</v>
      </c>
      <c r="F612" s="282" t="s">
        <v>141</v>
      </c>
      <c r="G612" s="280"/>
      <c r="H612" s="283">
        <v>2</v>
      </c>
      <c r="I612" s="284"/>
      <c r="J612" s="280"/>
      <c r="K612" s="280"/>
      <c r="L612" s="285"/>
      <c r="M612" s="286"/>
      <c r="N612" s="287"/>
      <c r="O612" s="287"/>
      <c r="P612" s="287"/>
      <c r="Q612" s="287"/>
      <c r="R612" s="287"/>
      <c r="S612" s="287"/>
      <c r="T612" s="288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89" t="s">
        <v>138</v>
      </c>
      <c r="AU612" s="289" t="s">
        <v>87</v>
      </c>
      <c r="AV612" s="15" t="s">
        <v>136</v>
      </c>
      <c r="AW612" s="15" t="s">
        <v>34</v>
      </c>
      <c r="AX612" s="15" t="s">
        <v>85</v>
      </c>
      <c r="AY612" s="289" t="s">
        <v>129</v>
      </c>
    </row>
    <row r="613" s="2" customFormat="1" ht="16.5" customHeight="1">
      <c r="A613" s="39"/>
      <c r="B613" s="40"/>
      <c r="C613" s="301" t="s">
        <v>1036</v>
      </c>
      <c r="D613" s="301" t="s">
        <v>313</v>
      </c>
      <c r="E613" s="302" t="s">
        <v>1037</v>
      </c>
      <c r="F613" s="303" t="s">
        <v>1038</v>
      </c>
      <c r="G613" s="304" t="s">
        <v>327</v>
      </c>
      <c r="H613" s="305">
        <v>1</v>
      </c>
      <c r="I613" s="306"/>
      <c r="J613" s="307">
        <f>ROUND(I613*H613,2)</f>
        <v>0</v>
      </c>
      <c r="K613" s="303" t="s">
        <v>135</v>
      </c>
      <c r="L613" s="308"/>
      <c r="M613" s="309" t="s">
        <v>1</v>
      </c>
      <c r="N613" s="310" t="s">
        <v>43</v>
      </c>
      <c r="O613" s="92"/>
      <c r="P613" s="253">
        <f>O613*H613</f>
        <v>0</v>
      </c>
      <c r="Q613" s="253">
        <v>0.0035000000000000001</v>
      </c>
      <c r="R613" s="253">
        <f>Q613*H613</f>
        <v>0.0035000000000000001</v>
      </c>
      <c r="S613" s="253">
        <v>0</v>
      </c>
      <c r="T613" s="254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55" t="s">
        <v>172</v>
      </c>
      <c r="AT613" s="255" t="s">
        <v>313</v>
      </c>
      <c r="AU613" s="255" t="s">
        <v>87</v>
      </c>
      <c r="AY613" s="18" t="s">
        <v>129</v>
      </c>
      <c r="BE613" s="256">
        <f>IF(N613="základní",J613,0)</f>
        <v>0</v>
      </c>
      <c r="BF613" s="256">
        <f>IF(N613="snížená",J613,0)</f>
        <v>0</v>
      </c>
      <c r="BG613" s="256">
        <f>IF(N613="zákl. přenesená",J613,0)</f>
        <v>0</v>
      </c>
      <c r="BH613" s="256">
        <f>IF(N613="sníž. přenesená",J613,0)</f>
        <v>0</v>
      </c>
      <c r="BI613" s="256">
        <f>IF(N613="nulová",J613,0)</f>
        <v>0</v>
      </c>
      <c r="BJ613" s="18" t="s">
        <v>85</v>
      </c>
      <c r="BK613" s="256">
        <f>ROUND(I613*H613,2)</f>
        <v>0</v>
      </c>
      <c r="BL613" s="18" t="s">
        <v>136</v>
      </c>
      <c r="BM613" s="255" t="s">
        <v>1039</v>
      </c>
    </row>
    <row r="614" s="13" customFormat="1">
      <c r="A614" s="13"/>
      <c r="B614" s="257"/>
      <c r="C614" s="258"/>
      <c r="D614" s="259" t="s">
        <v>138</v>
      </c>
      <c r="E614" s="260" t="s">
        <v>1</v>
      </c>
      <c r="F614" s="261" t="s">
        <v>1040</v>
      </c>
      <c r="G614" s="258"/>
      <c r="H614" s="260" t="s">
        <v>1</v>
      </c>
      <c r="I614" s="262"/>
      <c r="J614" s="258"/>
      <c r="K614" s="258"/>
      <c r="L614" s="263"/>
      <c r="M614" s="264"/>
      <c r="N614" s="265"/>
      <c r="O614" s="265"/>
      <c r="P614" s="265"/>
      <c r="Q614" s="265"/>
      <c r="R614" s="265"/>
      <c r="S614" s="265"/>
      <c r="T614" s="26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67" t="s">
        <v>138</v>
      </c>
      <c r="AU614" s="267" t="s">
        <v>87</v>
      </c>
      <c r="AV614" s="13" t="s">
        <v>85</v>
      </c>
      <c r="AW614" s="13" t="s">
        <v>34</v>
      </c>
      <c r="AX614" s="13" t="s">
        <v>78</v>
      </c>
      <c r="AY614" s="267" t="s">
        <v>129</v>
      </c>
    </row>
    <row r="615" s="14" customFormat="1">
      <c r="A615" s="14"/>
      <c r="B615" s="268"/>
      <c r="C615" s="269"/>
      <c r="D615" s="259" t="s">
        <v>138</v>
      </c>
      <c r="E615" s="270" t="s">
        <v>1</v>
      </c>
      <c r="F615" s="271" t="s">
        <v>85</v>
      </c>
      <c r="G615" s="269"/>
      <c r="H615" s="272">
        <v>1</v>
      </c>
      <c r="I615" s="273"/>
      <c r="J615" s="269"/>
      <c r="K615" s="269"/>
      <c r="L615" s="274"/>
      <c r="M615" s="275"/>
      <c r="N615" s="276"/>
      <c r="O615" s="276"/>
      <c r="P615" s="276"/>
      <c r="Q615" s="276"/>
      <c r="R615" s="276"/>
      <c r="S615" s="276"/>
      <c r="T615" s="27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78" t="s">
        <v>138</v>
      </c>
      <c r="AU615" s="278" t="s">
        <v>87</v>
      </c>
      <c r="AV615" s="14" t="s">
        <v>87</v>
      </c>
      <c r="AW615" s="14" t="s">
        <v>34</v>
      </c>
      <c r="AX615" s="14" t="s">
        <v>78</v>
      </c>
      <c r="AY615" s="278" t="s">
        <v>129</v>
      </c>
    </row>
    <row r="616" s="15" customFormat="1">
      <c r="A616" s="15"/>
      <c r="B616" s="279"/>
      <c r="C616" s="280"/>
      <c r="D616" s="259" t="s">
        <v>138</v>
      </c>
      <c r="E616" s="281" t="s">
        <v>1</v>
      </c>
      <c r="F616" s="282" t="s">
        <v>141</v>
      </c>
      <c r="G616" s="280"/>
      <c r="H616" s="283">
        <v>1</v>
      </c>
      <c r="I616" s="284"/>
      <c r="J616" s="280"/>
      <c r="K616" s="280"/>
      <c r="L616" s="285"/>
      <c r="M616" s="286"/>
      <c r="N616" s="287"/>
      <c r="O616" s="287"/>
      <c r="P616" s="287"/>
      <c r="Q616" s="287"/>
      <c r="R616" s="287"/>
      <c r="S616" s="287"/>
      <c r="T616" s="288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89" t="s">
        <v>138</v>
      </c>
      <c r="AU616" s="289" t="s">
        <v>87</v>
      </c>
      <c r="AV616" s="15" t="s">
        <v>136</v>
      </c>
      <c r="AW616" s="15" t="s">
        <v>34</v>
      </c>
      <c r="AX616" s="15" t="s">
        <v>85</v>
      </c>
      <c r="AY616" s="289" t="s">
        <v>129</v>
      </c>
    </row>
    <row r="617" s="2" customFormat="1" ht="16.5" customHeight="1">
      <c r="A617" s="39"/>
      <c r="B617" s="40"/>
      <c r="C617" s="301" t="s">
        <v>961</v>
      </c>
      <c r="D617" s="301" t="s">
        <v>313</v>
      </c>
      <c r="E617" s="302" t="s">
        <v>1037</v>
      </c>
      <c r="F617" s="303" t="s">
        <v>1038</v>
      </c>
      <c r="G617" s="304" t="s">
        <v>327</v>
      </c>
      <c r="H617" s="305">
        <v>1</v>
      </c>
      <c r="I617" s="306"/>
      <c r="J617" s="307">
        <f>ROUND(I617*H617,2)</f>
        <v>0</v>
      </c>
      <c r="K617" s="303" t="s">
        <v>135</v>
      </c>
      <c r="L617" s="308"/>
      <c r="M617" s="309" t="s">
        <v>1</v>
      </c>
      <c r="N617" s="310" t="s">
        <v>43</v>
      </c>
      <c r="O617" s="92"/>
      <c r="P617" s="253">
        <f>O617*H617</f>
        <v>0</v>
      </c>
      <c r="Q617" s="253">
        <v>0.0035000000000000001</v>
      </c>
      <c r="R617" s="253">
        <f>Q617*H617</f>
        <v>0.0035000000000000001</v>
      </c>
      <c r="S617" s="253">
        <v>0</v>
      </c>
      <c r="T617" s="254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55" t="s">
        <v>172</v>
      </c>
      <c r="AT617" s="255" t="s">
        <v>313</v>
      </c>
      <c r="AU617" s="255" t="s">
        <v>87</v>
      </c>
      <c r="AY617" s="18" t="s">
        <v>129</v>
      </c>
      <c r="BE617" s="256">
        <f>IF(N617="základní",J617,0)</f>
        <v>0</v>
      </c>
      <c r="BF617" s="256">
        <f>IF(N617="snížená",J617,0)</f>
        <v>0</v>
      </c>
      <c r="BG617" s="256">
        <f>IF(N617="zákl. přenesená",J617,0)</f>
        <v>0</v>
      </c>
      <c r="BH617" s="256">
        <f>IF(N617="sníž. přenesená",J617,0)</f>
        <v>0</v>
      </c>
      <c r="BI617" s="256">
        <f>IF(N617="nulová",J617,0)</f>
        <v>0</v>
      </c>
      <c r="BJ617" s="18" t="s">
        <v>85</v>
      </c>
      <c r="BK617" s="256">
        <f>ROUND(I617*H617,2)</f>
        <v>0</v>
      </c>
      <c r="BL617" s="18" t="s">
        <v>136</v>
      </c>
      <c r="BM617" s="255" t="s">
        <v>1041</v>
      </c>
    </row>
    <row r="618" s="13" customFormat="1">
      <c r="A618" s="13"/>
      <c r="B618" s="257"/>
      <c r="C618" s="258"/>
      <c r="D618" s="259" t="s">
        <v>138</v>
      </c>
      <c r="E618" s="260" t="s">
        <v>1</v>
      </c>
      <c r="F618" s="261" t="s">
        <v>1042</v>
      </c>
      <c r="G618" s="258"/>
      <c r="H618" s="260" t="s">
        <v>1</v>
      </c>
      <c r="I618" s="262"/>
      <c r="J618" s="258"/>
      <c r="K618" s="258"/>
      <c r="L618" s="263"/>
      <c r="M618" s="264"/>
      <c r="N618" s="265"/>
      <c r="O618" s="265"/>
      <c r="P618" s="265"/>
      <c r="Q618" s="265"/>
      <c r="R618" s="265"/>
      <c r="S618" s="265"/>
      <c r="T618" s="26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67" t="s">
        <v>138</v>
      </c>
      <c r="AU618" s="267" t="s">
        <v>87</v>
      </c>
      <c r="AV618" s="13" t="s">
        <v>85</v>
      </c>
      <c r="AW618" s="13" t="s">
        <v>34</v>
      </c>
      <c r="AX618" s="13" t="s">
        <v>78</v>
      </c>
      <c r="AY618" s="267" t="s">
        <v>129</v>
      </c>
    </row>
    <row r="619" s="14" customFormat="1">
      <c r="A619" s="14"/>
      <c r="B619" s="268"/>
      <c r="C619" s="269"/>
      <c r="D619" s="259" t="s">
        <v>138</v>
      </c>
      <c r="E619" s="270" t="s">
        <v>1</v>
      </c>
      <c r="F619" s="271" t="s">
        <v>85</v>
      </c>
      <c r="G619" s="269"/>
      <c r="H619" s="272">
        <v>1</v>
      </c>
      <c r="I619" s="273"/>
      <c r="J619" s="269"/>
      <c r="K619" s="269"/>
      <c r="L619" s="274"/>
      <c r="M619" s="275"/>
      <c r="N619" s="276"/>
      <c r="O619" s="276"/>
      <c r="P619" s="276"/>
      <c r="Q619" s="276"/>
      <c r="R619" s="276"/>
      <c r="S619" s="276"/>
      <c r="T619" s="27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78" t="s">
        <v>138</v>
      </c>
      <c r="AU619" s="278" t="s">
        <v>87</v>
      </c>
      <c r="AV619" s="14" t="s">
        <v>87</v>
      </c>
      <c r="AW619" s="14" t="s">
        <v>34</v>
      </c>
      <c r="AX619" s="14" t="s">
        <v>78</v>
      </c>
      <c r="AY619" s="278" t="s">
        <v>129</v>
      </c>
    </row>
    <row r="620" s="15" customFormat="1">
      <c r="A620" s="15"/>
      <c r="B620" s="279"/>
      <c r="C620" s="280"/>
      <c r="D620" s="259" t="s">
        <v>138</v>
      </c>
      <c r="E620" s="281" t="s">
        <v>1</v>
      </c>
      <c r="F620" s="282" t="s">
        <v>141</v>
      </c>
      <c r="G620" s="280"/>
      <c r="H620" s="283">
        <v>1</v>
      </c>
      <c r="I620" s="284"/>
      <c r="J620" s="280"/>
      <c r="K620" s="280"/>
      <c r="L620" s="285"/>
      <c r="M620" s="286"/>
      <c r="N620" s="287"/>
      <c r="O620" s="287"/>
      <c r="P620" s="287"/>
      <c r="Q620" s="287"/>
      <c r="R620" s="287"/>
      <c r="S620" s="287"/>
      <c r="T620" s="288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89" t="s">
        <v>138</v>
      </c>
      <c r="AU620" s="289" t="s">
        <v>87</v>
      </c>
      <c r="AV620" s="15" t="s">
        <v>136</v>
      </c>
      <c r="AW620" s="15" t="s">
        <v>34</v>
      </c>
      <c r="AX620" s="15" t="s">
        <v>85</v>
      </c>
      <c r="AY620" s="289" t="s">
        <v>129</v>
      </c>
    </row>
    <row r="621" s="2" customFormat="1" ht="16.5" customHeight="1">
      <c r="A621" s="39"/>
      <c r="B621" s="40"/>
      <c r="C621" s="244" t="s">
        <v>1043</v>
      </c>
      <c r="D621" s="244" t="s">
        <v>131</v>
      </c>
      <c r="E621" s="245" t="s">
        <v>1044</v>
      </c>
      <c r="F621" s="246" t="s">
        <v>1045</v>
      </c>
      <c r="G621" s="247" t="s">
        <v>327</v>
      </c>
      <c r="H621" s="248">
        <v>2</v>
      </c>
      <c r="I621" s="249"/>
      <c r="J621" s="250">
        <f>ROUND(I621*H621,2)</f>
        <v>0</v>
      </c>
      <c r="K621" s="246" t="s">
        <v>135</v>
      </c>
      <c r="L621" s="45"/>
      <c r="M621" s="251" t="s">
        <v>1</v>
      </c>
      <c r="N621" s="252" t="s">
        <v>43</v>
      </c>
      <c r="O621" s="92"/>
      <c r="P621" s="253">
        <f>O621*H621</f>
        <v>0</v>
      </c>
      <c r="Q621" s="253">
        <v>0.10940999999999999</v>
      </c>
      <c r="R621" s="253">
        <f>Q621*H621</f>
        <v>0.21881999999999999</v>
      </c>
      <c r="S621" s="253">
        <v>0</v>
      </c>
      <c r="T621" s="254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55" t="s">
        <v>136</v>
      </c>
      <c r="AT621" s="255" t="s">
        <v>131</v>
      </c>
      <c r="AU621" s="255" t="s">
        <v>87</v>
      </c>
      <c r="AY621" s="18" t="s">
        <v>129</v>
      </c>
      <c r="BE621" s="256">
        <f>IF(N621="základní",J621,0)</f>
        <v>0</v>
      </c>
      <c r="BF621" s="256">
        <f>IF(N621="snížená",J621,0)</f>
        <v>0</v>
      </c>
      <c r="BG621" s="256">
        <f>IF(N621="zákl. přenesená",J621,0)</f>
        <v>0</v>
      </c>
      <c r="BH621" s="256">
        <f>IF(N621="sníž. přenesená",J621,0)</f>
        <v>0</v>
      </c>
      <c r="BI621" s="256">
        <f>IF(N621="nulová",J621,0)</f>
        <v>0</v>
      </c>
      <c r="BJ621" s="18" t="s">
        <v>85</v>
      </c>
      <c r="BK621" s="256">
        <f>ROUND(I621*H621,2)</f>
        <v>0</v>
      </c>
      <c r="BL621" s="18" t="s">
        <v>136</v>
      </c>
      <c r="BM621" s="255" t="s">
        <v>1046</v>
      </c>
    </row>
    <row r="622" s="13" customFormat="1">
      <c r="A622" s="13"/>
      <c r="B622" s="257"/>
      <c r="C622" s="258"/>
      <c r="D622" s="259" t="s">
        <v>138</v>
      </c>
      <c r="E622" s="260" t="s">
        <v>1</v>
      </c>
      <c r="F622" s="261" t="s">
        <v>604</v>
      </c>
      <c r="G622" s="258"/>
      <c r="H622" s="260" t="s">
        <v>1</v>
      </c>
      <c r="I622" s="262"/>
      <c r="J622" s="258"/>
      <c r="K622" s="258"/>
      <c r="L622" s="263"/>
      <c r="M622" s="264"/>
      <c r="N622" s="265"/>
      <c r="O622" s="265"/>
      <c r="P622" s="265"/>
      <c r="Q622" s="265"/>
      <c r="R622" s="265"/>
      <c r="S622" s="265"/>
      <c r="T622" s="26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67" t="s">
        <v>138</v>
      </c>
      <c r="AU622" s="267" t="s">
        <v>87</v>
      </c>
      <c r="AV622" s="13" t="s">
        <v>85</v>
      </c>
      <c r="AW622" s="13" t="s">
        <v>34</v>
      </c>
      <c r="AX622" s="13" t="s">
        <v>78</v>
      </c>
      <c r="AY622" s="267" t="s">
        <v>129</v>
      </c>
    </row>
    <row r="623" s="14" customFormat="1">
      <c r="A623" s="14"/>
      <c r="B623" s="268"/>
      <c r="C623" s="269"/>
      <c r="D623" s="259" t="s">
        <v>138</v>
      </c>
      <c r="E623" s="270" t="s">
        <v>1</v>
      </c>
      <c r="F623" s="271" t="s">
        <v>87</v>
      </c>
      <c r="G623" s="269"/>
      <c r="H623" s="272">
        <v>2</v>
      </c>
      <c r="I623" s="273"/>
      <c r="J623" s="269"/>
      <c r="K623" s="269"/>
      <c r="L623" s="274"/>
      <c r="M623" s="275"/>
      <c r="N623" s="276"/>
      <c r="O623" s="276"/>
      <c r="P623" s="276"/>
      <c r="Q623" s="276"/>
      <c r="R623" s="276"/>
      <c r="S623" s="276"/>
      <c r="T623" s="27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78" t="s">
        <v>138</v>
      </c>
      <c r="AU623" s="278" t="s">
        <v>87</v>
      </c>
      <c r="AV623" s="14" t="s">
        <v>87</v>
      </c>
      <c r="AW623" s="14" t="s">
        <v>34</v>
      </c>
      <c r="AX623" s="14" t="s">
        <v>78</v>
      </c>
      <c r="AY623" s="278" t="s">
        <v>129</v>
      </c>
    </row>
    <row r="624" s="15" customFormat="1">
      <c r="A624" s="15"/>
      <c r="B624" s="279"/>
      <c r="C624" s="280"/>
      <c r="D624" s="259" t="s">
        <v>138</v>
      </c>
      <c r="E624" s="281" t="s">
        <v>1</v>
      </c>
      <c r="F624" s="282" t="s">
        <v>141</v>
      </c>
      <c r="G624" s="280"/>
      <c r="H624" s="283">
        <v>2</v>
      </c>
      <c r="I624" s="284"/>
      <c r="J624" s="280"/>
      <c r="K624" s="280"/>
      <c r="L624" s="285"/>
      <c r="M624" s="286"/>
      <c r="N624" s="287"/>
      <c r="O624" s="287"/>
      <c r="P624" s="287"/>
      <c r="Q624" s="287"/>
      <c r="R624" s="287"/>
      <c r="S624" s="287"/>
      <c r="T624" s="288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89" t="s">
        <v>138</v>
      </c>
      <c r="AU624" s="289" t="s">
        <v>87</v>
      </c>
      <c r="AV624" s="15" t="s">
        <v>136</v>
      </c>
      <c r="AW624" s="15" t="s">
        <v>34</v>
      </c>
      <c r="AX624" s="15" t="s">
        <v>85</v>
      </c>
      <c r="AY624" s="289" t="s">
        <v>129</v>
      </c>
    </row>
    <row r="625" s="2" customFormat="1" ht="16.5" customHeight="1">
      <c r="A625" s="39"/>
      <c r="B625" s="40"/>
      <c r="C625" s="301" t="s">
        <v>1047</v>
      </c>
      <c r="D625" s="301" t="s">
        <v>313</v>
      </c>
      <c r="E625" s="302" t="s">
        <v>1048</v>
      </c>
      <c r="F625" s="303" t="s">
        <v>1049</v>
      </c>
      <c r="G625" s="304" t="s">
        <v>327</v>
      </c>
      <c r="H625" s="305">
        <v>2</v>
      </c>
      <c r="I625" s="306"/>
      <c r="J625" s="307">
        <f>ROUND(I625*H625,2)</f>
        <v>0</v>
      </c>
      <c r="K625" s="303" t="s">
        <v>135</v>
      </c>
      <c r="L625" s="308"/>
      <c r="M625" s="309" t="s">
        <v>1</v>
      </c>
      <c r="N625" s="310" t="s">
        <v>43</v>
      </c>
      <c r="O625" s="92"/>
      <c r="P625" s="253">
        <f>O625*H625</f>
        <v>0</v>
      </c>
      <c r="Q625" s="253">
        <v>0.0061000000000000004</v>
      </c>
      <c r="R625" s="253">
        <f>Q625*H625</f>
        <v>0.012200000000000001</v>
      </c>
      <c r="S625" s="253">
        <v>0</v>
      </c>
      <c r="T625" s="254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55" t="s">
        <v>172</v>
      </c>
      <c r="AT625" s="255" t="s">
        <v>313</v>
      </c>
      <c r="AU625" s="255" t="s">
        <v>87</v>
      </c>
      <c r="AY625" s="18" t="s">
        <v>129</v>
      </c>
      <c r="BE625" s="256">
        <f>IF(N625="základní",J625,0)</f>
        <v>0</v>
      </c>
      <c r="BF625" s="256">
        <f>IF(N625="snížená",J625,0)</f>
        <v>0</v>
      </c>
      <c r="BG625" s="256">
        <f>IF(N625="zákl. přenesená",J625,0)</f>
        <v>0</v>
      </c>
      <c r="BH625" s="256">
        <f>IF(N625="sníž. přenesená",J625,0)</f>
        <v>0</v>
      </c>
      <c r="BI625" s="256">
        <f>IF(N625="nulová",J625,0)</f>
        <v>0</v>
      </c>
      <c r="BJ625" s="18" t="s">
        <v>85</v>
      </c>
      <c r="BK625" s="256">
        <f>ROUND(I625*H625,2)</f>
        <v>0</v>
      </c>
      <c r="BL625" s="18" t="s">
        <v>136</v>
      </c>
      <c r="BM625" s="255" t="s">
        <v>1050</v>
      </c>
    </row>
    <row r="626" s="13" customFormat="1">
      <c r="A626" s="13"/>
      <c r="B626" s="257"/>
      <c r="C626" s="258"/>
      <c r="D626" s="259" t="s">
        <v>138</v>
      </c>
      <c r="E626" s="260" t="s">
        <v>1</v>
      </c>
      <c r="F626" s="261" t="s">
        <v>604</v>
      </c>
      <c r="G626" s="258"/>
      <c r="H626" s="260" t="s">
        <v>1</v>
      </c>
      <c r="I626" s="262"/>
      <c r="J626" s="258"/>
      <c r="K626" s="258"/>
      <c r="L626" s="263"/>
      <c r="M626" s="264"/>
      <c r="N626" s="265"/>
      <c r="O626" s="265"/>
      <c r="P626" s="265"/>
      <c r="Q626" s="265"/>
      <c r="R626" s="265"/>
      <c r="S626" s="265"/>
      <c r="T626" s="26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7" t="s">
        <v>138</v>
      </c>
      <c r="AU626" s="267" t="s">
        <v>87</v>
      </c>
      <c r="AV626" s="13" t="s">
        <v>85</v>
      </c>
      <c r="AW626" s="13" t="s">
        <v>34</v>
      </c>
      <c r="AX626" s="13" t="s">
        <v>78</v>
      </c>
      <c r="AY626" s="267" t="s">
        <v>129</v>
      </c>
    </row>
    <row r="627" s="14" customFormat="1">
      <c r="A627" s="14"/>
      <c r="B627" s="268"/>
      <c r="C627" s="269"/>
      <c r="D627" s="259" t="s">
        <v>138</v>
      </c>
      <c r="E627" s="270" t="s">
        <v>1</v>
      </c>
      <c r="F627" s="271" t="s">
        <v>87</v>
      </c>
      <c r="G627" s="269"/>
      <c r="H627" s="272">
        <v>2</v>
      </c>
      <c r="I627" s="273"/>
      <c r="J627" s="269"/>
      <c r="K627" s="269"/>
      <c r="L627" s="274"/>
      <c r="M627" s="275"/>
      <c r="N627" s="276"/>
      <c r="O627" s="276"/>
      <c r="P627" s="276"/>
      <c r="Q627" s="276"/>
      <c r="R627" s="276"/>
      <c r="S627" s="276"/>
      <c r="T627" s="27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8" t="s">
        <v>138</v>
      </c>
      <c r="AU627" s="278" t="s">
        <v>87</v>
      </c>
      <c r="AV627" s="14" t="s">
        <v>87</v>
      </c>
      <c r="AW627" s="14" t="s">
        <v>34</v>
      </c>
      <c r="AX627" s="14" t="s">
        <v>78</v>
      </c>
      <c r="AY627" s="278" t="s">
        <v>129</v>
      </c>
    </row>
    <row r="628" s="15" customFormat="1">
      <c r="A628" s="15"/>
      <c r="B628" s="279"/>
      <c r="C628" s="280"/>
      <c r="D628" s="259" t="s">
        <v>138</v>
      </c>
      <c r="E628" s="281" t="s">
        <v>1</v>
      </c>
      <c r="F628" s="282" t="s">
        <v>141</v>
      </c>
      <c r="G628" s="280"/>
      <c r="H628" s="283">
        <v>2</v>
      </c>
      <c r="I628" s="284"/>
      <c r="J628" s="280"/>
      <c r="K628" s="280"/>
      <c r="L628" s="285"/>
      <c r="M628" s="286"/>
      <c r="N628" s="287"/>
      <c r="O628" s="287"/>
      <c r="P628" s="287"/>
      <c r="Q628" s="287"/>
      <c r="R628" s="287"/>
      <c r="S628" s="287"/>
      <c r="T628" s="288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89" t="s">
        <v>138</v>
      </c>
      <c r="AU628" s="289" t="s">
        <v>87</v>
      </c>
      <c r="AV628" s="15" t="s">
        <v>136</v>
      </c>
      <c r="AW628" s="15" t="s">
        <v>34</v>
      </c>
      <c r="AX628" s="15" t="s">
        <v>85</v>
      </c>
      <c r="AY628" s="289" t="s">
        <v>129</v>
      </c>
    </row>
    <row r="629" s="2" customFormat="1" ht="16.5" customHeight="1">
      <c r="A629" s="39"/>
      <c r="B629" s="40"/>
      <c r="C629" s="301" t="s">
        <v>1051</v>
      </c>
      <c r="D629" s="301" t="s">
        <v>313</v>
      </c>
      <c r="E629" s="302" t="s">
        <v>1052</v>
      </c>
      <c r="F629" s="303" t="s">
        <v>1053</v>
      </c>
      <c r="G629" s="304" t="s">
        <v>327</v>
      </c>
      <c r="H629" s="305">
        <v>2</v>
      </c>
      <c r="I629" s="306"/>
      <c r="J629" s="307">
        <f>ROUND(I629*H629,2)</f>
        <v>0</v>
      </c>
      <c r="K629" s="303" t="s">
        <v>135</v>
      </c>
      <c r="L629" s="308"/>
      <c r="M629" s="309" t="s">
        <v>1</v>
      </c>
      <c r="N629" s="310" t="s">
        <v>43</v>
      </c>
      <c r="O629" s="92"/>
      <c r="P629" s="253">
        <f>O629*H629</f>
        <v>0</v>
      </c>
      <c r="Q629" s="253">
        <v>0.00010000000000000001</v>
      </c>
      <c r="R629" s="253">
        <f>Q629*H629</f>
        <v>0.00020000000000000001</v>
      </c>
      <c r="S629" s="253">
        <v>0</v>
      </c>
      <c r="T629" s="254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55" t="s">
        <v>172</v>
      </c>
      <c r="AT629" s="255" t="s">
        <v>313</v>
      </c>
      <c r="AU629" s="255" t="s">
        <v>87</v>
      </c>
      <c r="AY629" s="18" t="s">
        <v>129</v>
      </c>
      <c r="BE629" s="256">
        <f>IF(N629="základní",J629,0)</f>
        <v>0</v>
      </c>
      <c r="BF629" s="256">
        <f>IF(N629="snížená",J629,0)</f>
        <v>0</v>
      </c>
      <c r="BG629" s="256">
        <f>IF(N629="zákl. přenesená",J629,0)</f>
        <v>0</v>
      </c>
      <c r="BH629" s="256">
        <f>IF(N629="sníž. přenesená",J629,0)</f>
        <v>0</v>
      </c>
      <c r="BI629" s="256">
        <f>IF(N629="nulová",J629,0)</f>
        <v>0</v>
      </c>
      <c r="BJ629" s="18" t="s">
        <v>85</v>
      </c>
      <c r="BK629" s="256">
        <f>ROUND(I629*H629,2)</f>
        <v>0</v>
      </c>
      <c r="BL629" s="18" t="s">
        <v>136</v>
      </c>
      <c r="BM629" s="255" t="s">
        <v>1054</v>
      </c>
    </row>
    <row r="630" s="13" customFormat="1">
      <c r="A630" s="13"/>
      <c r="B630" s="257"/>
      <c r="C630" s="258"/>
      <c r="D630" s="259" t="s">
        <v>138</v>
      </c>
      <c r="E630" s="260" t="s">
        <v>1</v>
      </c>
      <c r="F630" s="261" t="s">
        <v>604</v>
      </c>
      <c r="G630" s="258"/>
      <c r="H630" s="260" t="s">
        <v>1</v>
      </c>
      <c r="I630" s="262"/>
      <c r="J630" s="258"/>
      <c r="K630" s="258"/>
      <c r="L630" s="263"/>
      <c r="M630" s="264"/>
      <c r="N630" s="265"/>
      <c r="O630" s="265"/>
      <c r="P630" s="265"/>
      <c r="Q630" s="265"/>
      <c r="R630" s="265"/>
      <c r="S630" s="265"/>
      <c r="T630" s="26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7" t="s">
        <v>138</v>
      </c>
      <c r="AU630" s="267" t="s">
        <v>87</v>
      </c>
      <c r="AV630" s="13" t="s">
        <v>85</v>
      </c>
      <c r="AW630" s="13" t="s">
        <v>34</v>
      </c>
      <c r="AX630" s="13" t="s">
        <v>78</v>
      </c>
      <c r="AY630" s="267" t="s">
        <v>129</v>
      </c>
    </row>
    <row r="631" s="14" customFormat="1">
      <c r="A631" s="14"/>
      <c r="B631" s="268"/>
      <c r="C631" s="269"/>
      <c r="D631" s="259" t="s">
        <v>138</v>
      </c>
      <c r="E631" s="270" t="s">
        <v>1</v>
      </c>
      <c r="F631" s="271" t="s">
        <v>87</v>
      </c>
      <c r="G631" s="269"/>
      <c r="H631" s="272">
        <v>2</v>
      </c>
      <c r="I631" s="273"/>
      <c r="J631" s="269"/>
      <c r="K631" s="269"/>
      <c r="L631" s="274"/>
      <c r="M631" s="275"/>
      <c r="N631" s="276"/>
      <c r="O631" s="276"/>
      <c r="P631" s="276"/>
      <c r="Q631" s="276"/>
      <c r="R631" s="276"/>
      <c r="S631" s="276"/>
      <c r="T631" s="27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8" t="s">
        <v>138</v>
      </c>
      <c r="AU631" s="278" t="s">
        <v>87</v>
      </c>
      <c r="AV631" s="14" t="s">
        <v>87</v>
      </c>
      <c r="AW631" s="14" t="s">
        <v>34</v>
      </c>
      <c r="AX631" s="14" t="s">
        <v>78</v>
      </c>
      <c r="AY631" s="278" t="s">
        <v>129</v>
      </c>
    </row>
    <row r="632" s="15" customFormat="1">
      <c r="A632" s="15"/>
      <c r="B632" s="279"/>
      <c r="C632" s="280"/>
      <c r="D632" s="259" t="s">
        <v>138</v>
      </c>
      <c r="E632" s="281" t="s">
        <v>1</v>
      </c>
      <c r="F632" s="282" t="s">
        <v>141</v>
      </c>
      <c r="G632" s="280"/>
      <c r="H632" s="283">
        <v>2</v>
      </c>
      <c r="I632" s="284"/>
      <c r="J632" s="280"/>
      <c r="K632" s="280"/>
      <c r="L632" s="285"/>
      <c r="M632" s="286"/>
      <c r="N632" s="287"/>
      <c r="O632" s="287"/>
      <c r="P632" s="287"/>
      <c r="Q632" s="287"/>
      <c r="R632" s="287"/>
      <c r="S632" s="287"/>
      <c r="T632" s="288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89" t="s">
        <v>138</v>
      </c>
      <c r="AU632" s="289" t="s">
        <v>87</v>
      </c>
      <c r="AV632" s="15" t="s">
        <v>136</v>
      </c>
      <c r="AW632" s="15" t="s">
        <v>34</v>
      </c>
      <c r="AX632" s="15" t="s">
        <v>85</v>
      </c>
      <c r="AY632" s="289" t="s">
        <v>129</v>
      </c>
    </row>
    <row r="633" s="2" customFormat="1" ht="16.5" customHeight="1">
      <c r="A633" s="39"/>
      <c r="B633" s="40"/>
      <c r="C633" s="301" t="s">
        <v>1055</v>
      </c>
      <c r="D633" s="301" t="s">
        <v>313</v>
      </c>
      <c r="E633" s="302" t="s">
        <v>1056</v>
      </c>
      <c r="F633" s="303" t="s">
        <v>1057</v>
      </c>
      <c r="G633" s="304" t="s">
        <v>327</v>
      </c>
      <c r="H633" s="305">
        <v>4</v>
      </c>
      <c r="I633" s="306"/>
      <c r="J633" s="307">
        <f>ROUND(I633*H633,2)</f>
        <v>0</v>
      </c>
      <c r="K633" s="303" t="s">
        <v>135</v>
      </c>
      <c r="L633" s="308"/>
      <c r="M633" s="309" t="s">
        <v>1</v>
      </c>
      <c r="N633" s="310" t="s">
        <v>43</v>
      </c>
      <c r="O633" s="92"/>
      <c r="P633" s="253">
        <f>O633*H633</f>
        <v>0</v>
      </c>
      <c r="Q633" s="253">
        <v>0.00035</v>
      </c>
      <c r="R633" s="253">
        <f>Q633*H633</f>
        <v>0.0014</v>
      </c>
      <c r="S633" s="253">
        <v>0</v>
      </c>
      <c r="T633" s="254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55" t="s">
        <v>172</v>
      </c>
      <c r="AT633" s="255" t="s">
        <v>313</v>
      </c>
      <c r="AU633" s="255" t="s">
        <v>87</v>
      </c>
      <c r="AY633" s="18" t="s">
        <v>129</v>
      </c>
      <c r="BE633" s="256">
        <f>IF(N633="základní",J633,0)</f>
        <v>0</v>
      </c>
      <c r="BF633" s="256">
        <f>IF(N633="snížená",J633,0)</f>
        <v>0</v>
      </c>
      <c r="BG633" s="256">
        <f>IF(N633="zákl. přenesená",J633,0)</f>
        <v>0</v>
      </c>
      <c r="BH633" s="256">
        <f>IF(N633="sníž. přenesená",J633,0)</f>
        <v>0</v>
      </c>
      <c r="BI633" s="256">
        <f>IF(N633="nulová",J633,0)</f>
        <v>0</v>
      </c>
      <c r="BJ633" s="18" t="s">
        <v>85</v>
      </c>
      <c r="BK633" s="256">
        <f>ROUND(I633*H633,2)</f>
        <v>0</v>
      </c>
      <c r="BL633" s="18" t="s">
        <v>136</v>
      </c>
      <c r="BM633" s="255" t="s">
        <v>1058</v>
      </c>
    </row>
    <row r="634" s="13" customFormat="1">
      <c r="A634" s="13"/>
      <c r="B634" s="257"/>
      <c r="C634" s="258"/>
      <c r="D634" s="259" t="s">
        <v>138</v>
      </c>
      <c r="E634" s="260" t="s">
        <v>1</v>
      </c>
      <c r="F634" s="261" t="s">
        <v>604</v>
      </c>
      <c r="G634" s="258"/>
      <c r="H634" s="260" t="s">
        <v>1</v>
      </c>
      <c r="I634" s="262"/>
      <c r="J634" s="258"/>
      <c r="K634" s="258"/>
      <c r="L634" s="263"/>
      <c r="M634" s="264"/>
      <c r="N634" s="265"/>
      <c r="O634" s="265"/>
      <c r="P634" s="265"/>
      <c r="Q634" s="265"/>
      <c r="R634" s="265"/>
      <c r="S634" s="265"/>
      <c r="T634" s="26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67" t="s">
        <v>138</v>
      </c>
      <c r="AU634" s="267" t="s">
        <v>87</v>
      </c>
      <c r="AV634" s="13" t="s">
        <v>85</v>
      </c>
      <c r="AW634" s="13" t="s">
        <v>34</v>
      </c>
      <c r="AX634" s="13" t="s">
        <v>78</v>
      </c>
      <c r="AY634" s="267" t="s">
        <v>129</v>
      </c>
    </row>
    <row r="635" s="14" customFormat="1">
      <c r="A635" s="14"/>
      <c r="B635" s="268"/>
      <c r="C635" s="269"/>
      <c r="D635" s="259" t="s">
        <v>138</v>
      </c>
      <c r="E635" s="270" t="s">
        <v>1</v>
      </c>
      <c r="F635" s="271" t="s">
        <v>1059</v>
      </c>
      <c r="G635" s="269"/>
      <c r="H635" s="272">
        <v>4</v>
      </c>
      <c r="I635" s="273"/>
      <c r="J635" s="269"/>
      <c r="K635" s="269"/>
      <c r="L635" s="274"/>
      <c r="M635" s="275"/>
      <c r="N635" s="276"/>
      <c r="O635" s="276"/>
      <c r="P635" s="276"/>
      <c r="Q635" s="276"/>
      <c r="R635" s="276"/>
      <c r="S635" s="276"/>
      <c r="T635" s="27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78" t="s">
        <v>138</v>
      </c>
      <c r="AU635" s="278" t="s">
        <v>87</v>
      </c>
      <c r="AV635" s="14" t="s">
        <v>87</v>
      </c>
      <c r="AW635" s="14" t="s">
        <v>34</v>
      </c>
      <c r="AX635" s="14" t="s">
        <v>78</v>
      </c>
      <c r="AY635" s="278" t="s">
        <v>129</v>
      </c>
    </row>
    <row r="636" s="15" customFormat="1">
      <c r="A636" s="15"/>
      <c r="B636" s="279"/>
      <c r="C636" s="280"/>
      <c r="D636" s="259" t="s">
        <v>138</v>
      </c>
      <c r="E636" s="281" t="s">
        <v>1</v>
      </c>
      <c r="F636" s="282" t="s">
        <v>141</v>
      </c>
      <c r="G636" s="280"/>
      <c r="H636" s="283">
        <v>4</v>
      </c>
      <c r="I636" s="284"/>
      <c r="J636" s="280"/>
      <c r="K636" s="280"/>
      <c r="L636" s="285"/>
      <c r="M636" s="286"/>
      <c r="N636" s="287"/>
      <c r="O636" s="287"/>
      <c r="P636" s="287"/>
      <c r="Q636" s="287"/>
      <c r="R636" s="287"/>
      <c r="S636" s="287"/>
      <c r="T636" s="288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89" t="s">
        <v>138</v>
      </c>
      <c r="AU636" s="289" t="s">
        <v>87</v>
      </c>
      <c r="AV636" s="15" t="s">
        <v>136</v>
      </c>
      <c r="AW636" s="15" t="s">
        <v>34</v>
      </c>
      <c r="AX636" s="15" t="s">
        <v>85</v>
      </c>
      <c r="AY636" s="289" t="s">
        <v>129</v>
      </c>
    </row>
    <row r="637" s="2" customFormat="1" ht="16.5" customHeight="1">
      <c r="A637" s="39"/>
      <c r="B637" s="40"/>
      <c r="C637" s="244" t="s">
        <v>1060</v>
      </c>
      <c r="D637" s="244" t="s">
        <v>131</v>
      </c>
      <c r="E637" s="245" t="s">
        <v>1061</v>
      </c>
      <c r="F637" s="246" t="s">
        <v>1062</v>
      </c>
      <c r="G637" s="247" t="s">
        <v>134</v>
      </c>
      <c r="H637" s="248">
        <v>1.5</v>
      </c>
      <c r="I637" s="249"/>
      <c r="J637" s="250">
        <f>ROUND(I637*H637,2)</f>
        <v>0</v>
      </c>
      <c r="K637" s="246" t="s">
        <v>135</v>
      </c>
      <c r="L637" s="45"/>
      <c r="M637" s="251" t="s">
        <v>1</v>
      </c>
      <c r="N637" s="252" t="s">
        <v>43</v>
      </c>
      <c r="O637" s="92"/>
      <c r="P637" s="253">
        <f>O637*H637</f>
        <v>0</v>
      </c>
      <c r="Q637" s="253">
        <v>0.00059999999999999995</v>
      </c>
      <c r="R637" s="253">
        <f>Q637*H637</f>
        <v>0.00089999999999999998</v>
      </c>
      <c r="S637" s="253">
        <v>0</v>
      </c>
      <c r="T637" s="254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55" t="s">
        <v>136</v>
      </c>
      <c r="AT637" s="255" t="s">
        <v>131</v>
      </c>
      <c r="AU637" s="255" t="s">
        <v>87</v>
      </c>
      <c r="AY637" s="18" t="s">
        <v>129</v>
      </c>
      <c r="BE637" s="256">
        <f>IF(N637="základní",J637,0)</f>
        <v>0</v>
      </c>
      <c r="BF637" s="256">
        <f>IF(N637="snížená",J637,0)</f>
        <v>0</v>
      </c>
      <c r="BG637" s="256">
        <f>IF(N637="zákl. přenesená",J637,0)</f>
        <v>0</v>
      </c>
      <c r="BH637" s="256">
        <f>IF(N637="sníž. přenesená",J637,0)</f>
        <v>0</v>
      </c>
      <c r="BI637" s="256">
        <f>IF(N637="nulová",J637,0)</f>
        <v>0</v>
      </c>
      <c r="BJ637" s="18" t="s">
        <v>85</v>
      </c>
      <c r="BK637" s="256">
        <f>ROUND(I637*H637,2)</f>
        <v>0</v>
      </c>
      <c r="BL637" s="18" t="s">
        <v>136</v>
      </c>
      <c r="BM637" s="255" t="s">
        <v>1063</v>
      </c>
    </row>
    <row r="638" s="13" customFormat="1">
      <c r="A638" s="13"/>
      <c r="B638" s="257"/>
      <c r="C638" s="258"/>
      <c r="D638" s="259" t="s">
        <v>138</v>
      </c>
      <c r="E638" s="260" t="s">
        <v>1</v>
      </c>
      <c r="F638" s="261" t="s">
        <v>1064</v>
      </c>
      <c r="G638" s="258"/>
      <c r="H638" s="260" t="s">
        <v>1</v>
      </c>
      <c r="I638" s="262"/>
      <c r="J638" s="258"/>
      <c r="K638" s="258"/>
      <c r="L638" s="263"/>
      <c r="M638" s="264"/>
      <c r="N638" s="265"/>
      <c r="O638" s="265"/>
      <c r="P638" s="265"/>
      <c r="Q638" s="265"/>
      <c r="R638" s="265"/>
      <c r="S638" s="265"/>
      <c r="T638" s="26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67" t="s">
        <v>138</v>
      </c>
      <c r="AU638" s="267" t="s">
        <v>87</v>
      </c>
      <c r="AV638" s="13" t="s">
        <v>85</v>
      </c>
      <c r="AW638" s="13" t="s">
        <v>34</v>
      </c>
      <c r="AX638" s="13" t="s">
        <v>78</v>
      </c>
      <c r="AY638" s="267" t="s">
        <v>129</v>
      </c>
    </row>
    <row r="639" s="14" customFormat="1">
      <c r="A639" s="14"/>
      <c r="B639" s="268"/>
      <c r="C639" s="269"/>
      <c r="D639" s="259" t="s">
        <v>138</v>
      </c>
      <c r="E639" s="270" t="s">
        <v>1</v>
      </c>
      <c r="F639" s="271" t="s">
        <v>1065</v>
      </c>
      <c r="G639" s="269"/>
      <c r="H639" s="272">
        <v>1.5</v>
      </c>
      <c r="I639" s="273"/>
      <c r="J639" s="269"/>
      <c r="K639" s="269"/>
      <c r="L639" s="274"/>
      <c r="M639" s="275"/>
      <c r="N639" s="276"/>
      <c r="O639" s="276"/>
      <c r="P639" s="276"/>
      <c r="Q639" s="276"/>
      <c r="R639" s="276"/>
      <c r="S639" s="276"/>
      <c r="T639" s="27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78" t="s">
        <v>138</v>
      </c>
      <c r="AU639" s="278" t="s">
        <v>87</v>
      </c>
      <c r="AV639" s="14" t="s">
        <v>87</v>
      </c>
      <c r="AW639" s="14" t="s">
        <v>34</v>
      </c>
      <c r="AX639" s="14" t="s">
        <v>78</v>
      </c>
      <c r="AY639" s="278" t="s">
        <v>129</v>
      </c>
    </row>
    <row r="640" s="15" customFormat="1">
      <c r="A640" s="15"/>
      <c r="B640" s="279"/>
      <c r="C640" s="280"/>
      <c r="D640" s="259" t="s">
        <v>138</v>
      </c>
      <c r="E640" s="281" t="s">
        <v>1</v>
      </c>
      <c r="F640" s="282" t="s">
        <v>141</v>
      </c>
      <c r="G640" s="280"/>
      <c r="H640" s="283">
        <v>1.5</v>
      </c>
      <c r="I640" s="284"/>
      <c r="J640" s="280"/>
      <c r="K640" s="280"/>
      <c r="L640" s="285"/>
      <c r="M640" s="286"/>
      <c r="N640" s="287"/>
      <c r="O640" s="287"/>
      <c r="P640" s="287"/>
      <c r="Q640" s="287"/>
      <c r="R640" s="287"/>
      <c r="S640" s="287"/>
      <c r="T640" s="288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89" t="s">
        <v>138</v>
      </c>
      <c r="AU640" s="289" t="s">
        <v>87</v>
      </c>
      <c r="AV640" s="15" t="s">
        <v>136</v>
      </c>
      <c r="AW640" s="15" t="s">
        <v>34</v>
      </c>
      <c r="AX640" s="15" t="s">
        <v>85</v>
      </c>
      <c r="AY640" s="289" t="s">
        <v>129</v>
      </c>
    </row>
    <row r="641" s="2" customFormat="1" ht="16.5" customHeight="1">
      <c r="A641" s="39"/>
      <c r="B641" s="40"/>
      <c r="C641" s="244" t="s">
        <v>1066</v>
      </c>
      <c r="D641" s="244" t="s">
        <v>131</v>
      </c>
      <c r="E641" s="245" t="s">
        <v>1067</v>
      </c>
      <c r="F641" s="246" t="s">
        <v>1068</v>
      </c>
      <c r="G641" s="247" t="s">
        <v>134</v>
      </c>
      <c r="H641" s="248">
        <v>1.5</v>
      </c>
      <c r="I641" s="249"/>
      <c r="J641" s="250">
        <f>ROUND(I641*H641,2)</f>
        <v>0</v>
      </c>
      <c r="K641" s="246" t="s">
        <v>135</v>
      </c>
      <c r="L641" s="45"/>
      <c r="M641" s="251" t="s">
        <v>1</v>
      </c>
      <c r="N641" s="252" t="s">
        <v>43</v>
      </c>
      <c r="O641" s="92"/>
      <c r="P641" s="253">
        <f>O641*H641</f>
        <v>0</v>
      </c>
      <c r="Q641" s="253">
        <v>1.0000000000000001E-05</v>
      </c>
      <c r="R641" s="253">
        <f>Q641*H641</f>
        <v>1.5000000000000002E-05</v>
      </c>
      <c r="S641" s="253">
        <v>0</v>
      </c>
      <c r="T641" s="254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55" t="s">
        <v>136</v>
      </c>
      <c r="AT641" s="255" t="s">
        <v>131</v>
      </c>
      <c r="AU641" s="255" t="s">
        <v>87</v>
      </c>
      <c r="AY641" s="18" t="s">
        <v>129</v>
      </c>
      <c r="BE641" s="256">
        <f>IF(N641="základní",J641,0)</f>
        <v>0</v>
      </c>
      <c r="BF641" s="256">
        <f>IF(N641="snížená",J641,0)</f>
        <v>0</v>
      </c>
      <c r="BG641" s="256">
        <f>IF(N641="zákl. přenesená",J641,0)</f>
        <v>0</v>
      </c>
      <c r="BH641" s="256">
        <f>IF(N641="sníž. přenesená",J641,0)</f>
        <v>0</v>
      </c>
      <c r="BI641" s="256">
        <f>IF(N641="nulová",J641,0)</f>
        <v>0</v>
      </c>
      <c r="BJ641" s="18" t="s">
        <v>85</v>
      </c>
      <c r="BK641" s="256">
        <f>ROUND(I641*H641,2)</f>
        <v>0</v>
      </c>
      <c r="BL641" s="18" t="s">
        <v>136</v>
      </c>
      <c r="BM641" s="255" t="s">
        <v>1069</v>
      </c>
    </row>
    <row r="642" s="13" customFormat="1">
      <c r="A642" s="13"/>
      <c r="B642" s="257"/>
      <c r="C642" s="258"/>
      <c r="D642" s="259" t="s">
        <v>138</v>
      </c>
      <c r="E642" s="260" t="s">
        <v>1</v>
      </c>
      <c r="F642" s="261" t="s">
        <v>1070</v>
      </c>
      <c r="G642" s="258"/>
      <c r="H642" s="260" t="s">
        <v>1</v>
      </c>
      <c r="I642" s="262"/>
      <c r="J642" s="258"/>
      <c r="K642" s="258"/>
      <c r="L642" s="263"/>
      <c r="M642" s="264"/>
      <c r="N642" s="265"/>
      <c r="O642" s="265"/>
      <c r="P642" s="265"/>
      <c r="Q642" s="265"/>
      <c r="R642" s="265"/>
      <c r="S642" s="265"/>
      <c r="T642" s="26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7" t="s">
        <v>138</v>
      </c>
      <c r="AU642" s="267" t="s">
        <v>87</v>
      </c>
      <c r="AV642" s="13" t="s">
        <v>85</v>
      </c>
      <c r="AW642" s="13" t="s">
        <v>34</v>
      </c>
      <c r="AX642" s="13" t="s">
        <v>78</v>
      </c>
      <c r="AY642" s="267" t="s">
        <v>129</v>
      </c>
    </row>
    <row r="643" s="14" customFormat="1">
      <c r="A643" s="14"/>
      <c r="B643" s="268"/>
      <c r="C643" s="269"/>
      <c r="D643" s="259" t="s">
        <v>138</v>
      </c>
      <c r="E643" s="270" t="s">
        <v>1</v>
      </c>
      <c r="F643" s="271" t="s">
        <v>1065</v>
      </c>
      <c r="G643" s="269"/>
      <c r="H643" s="272">
        <v>1.5</v>
      </c>
      <c r="I643" s="273"/>
      <c r="J643" s="269"/>
      <c r="K643" s="269"/>
      <c r="L643" s="274"/>
      <c r="M643" s="275"/>
      <c r="N643" s="276"/>
      <c r="O643" s="276"/>
      <c r="P643" s="276"/>
      <c r="Q643" s="276"/>
      <c r="R643" s="276"/>
      <c r="S643" s="276"/>
      <c r="T643" s="277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8" t="s">
        <v>138</v>
      </c>
      <c r="AU643" s="278" t="s">
        <v>87</v>
      </c>
      <c r="AV643" s="14" t="s">
        <v>87</v>
      </c>
      <c r="AW643" s="14" t="s">
        <v>34</v>
      </c>
      <c r="AX643" s="14" t="s">
        <v>78</v>
      </c>
      <c r="AY643" s="278" t="s">
        <v>129</v>
      </c>
    </row>
    <row r="644" s="15" customFormat="1">
      <c r="A644" s="15"/>
      <c r="B644" s="279"/>
      <c r="C644" s="280"/>
      <c r="D644" s="259" t="s">
        <v>138</v>
      </c>
      <c r="E644" s="281" t="s">
        <v>1</v>
      </c>
      <c r="F644" s="282" t="s">
        <v>141</v>
      </c>
      <c r="G644" s="280"/>
      <c r="H644" s="283">
        <v>1.5</v>
      </c>
      <c r="I644" s="284"/>
      <c r="J644" s="280"/>
      <c r="K644" s="280"/>
      <c r="L644" s="285"/>
      <c r="M644" s="286"/>
      <c r="N644" s="287"/>
      <c r="O644" s="287"/>
      <c r="P644" s="287"/>
      <c r="Q644" s="287"/>
      <c r="R644" s="287"/>
      <c r="S644" s="287"/>
      <c r="T644" s="288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89" t="s">
        <v>138</v>
      </c>
      <c r="AU644" s="289" t="s">
        <v>87</v>
      </c>
      <c r="AV644" s="15" t="s">
        <v>136</v>
      </c>
      <c r="AW644" s="15" t="s">
        <v>34</v>
      </c>
      <c r="AX644" s="15" t="s">
        <v>85</v>
      </c>
      <c r="AY644" s="289" t="s">
        <v>129</v>
      </c>
    </row>
    <row r="645" s="2" customFormat="1" ht="16.5" customHeight="1">
      <c r="A645" s="39"/>
      <c r="B645" s="40"/>
      <c r="C645" s="244" t="s">
        <v>1071</v>
      </c>
      <c r="D645" s="244" t="s">
        <v>131</v>
      </c>
      <c r="E645" s="245" t="s">
        <v>1072</v>
      </c>
      <c r="F645" s="246" t="s">
        <v>1073</v>
      </c>
      <c r="G645" s="247" t="s">
        <v>224</v>
      </c>
      <c r="H645" s="248">
        <v>144</v>
      </c>
      <c r="I645" s="249"/>
      <c r="J645" s="250">
        <f>ROUND(I645*H645,2)</f>
        <v>0</v>
      </c>
      <c r="K645" s="246" t="s">
        <v>135</v>
      </c>
      <c r="L645" s="45"/>
      <c r="M645" s="251" t="s">
        <v>1</v>
      </c>
      <c r="N645" s="252" t="s">
        <v>43</v>
      </c>
      <c r="O645" s="92"/>
      <c r="P645" s="253">
        <f>O645*H645</f>
        <v>0</v>
      </c>
      <c r="Q645" s="253">
        <v>0.1295</v>
      </c>
      <c r="R645" s="253">
        <f>Q645*H645</f>
        <v>18.648</v>
      </c>
      <c r="S645" s="253">
        <v>0</v>
      </c>
      <c r="T645" s="254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55" t="s">
        <v>136</v>
      </c>
      <c r="AT645" s="255" t="s">
        <v>131</v>
      </c>
      <c r="AU645" s="255" t="s">
        <v>87</v>
      </c>
      <c r="AY645" s="18" t="s">
        <v>129</v>
      </c>
      <c r="BE645" s="256">
        <f>IF(N645="základní",J645,0)</f>
        <v>0</v>
      </c>
      <c r="BF645" s="256">
        <f>IF(N645="snížená",J645,0)</f>
        <v>0</v>
      </c>
      <c r="BG645" s="256">
        <f>IF(N645="zákl. přenesená",J645,0)</f>
        <v>0</v>
      </c>
      <c r="BH645" s="256">
        <f>IF(N645="sníž. přenesená",J645,0)</f>
        <v>0</v>
      </c>
      <c r="BI645" s="256">
        <f>IF(N645="nulová",J645,0)</f>
        <v>0</v>
      </c>
      <c r="BJ645" s="18" t="s">
        <v>85</v>
      </c>
      <c r="BK645" s="256">
        <f>ROUND(I645*H645,2)</f>
        <v>0</v>
      </c>
      <c r="BL645" s="18" t="s">
        <v>136</v>
      </c>
      <c r="BM645" s="255" t="s">
        <v>1074</v>
      </c>
    </row>
    <row r="646" s="13" customFormat="1">
      <c r="A646" s="13"/>
      <c r="B646" s="257"/>
      <c r="C646" s="258"/>
      <c r="D646" s="259" t="s">
        <v>138</v>
      </c>
      <c r="E646" s="260" t="s">
        <v>1</v>
      </c>
      <c r="F646" s="261" t="s">
        <v>1075</v>
      </c>
      <c r="G646" s="258"/>
      <c r="H646" s="260" t="s">
        <v>1</v>
      </c>
      <c r="I646" s="262"/>
      <c r="J646" s="258"/>
      <c r="K646" s="258"/>
      <c r="L646" s="263"/>
      <c r="M646" s="264"/>
      <c r="N646" s="265"/>
      <c r="O646" s="265"/>
      <c r="P646" s="265"/>
      <c r="Q646" s="265"/>
      <c r="R646" s="265"/>
      <c r="S646" s="265"/>
      <c r="T646" s="26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7" t="s">
        <v>138</v>
      </c>
      <c r="AU646" s="267" t="s">
        <v>87</v>
      </c>
      <c r="AV646" s="13" t="s">
        <v>85</v>
      </c>
      <c r="AW646" s="13" t="s">
        <v>34</v>
      </c>
      <c r="AX646" s="13" t="s">
        <v>78</v>
      </c>
      <c r="AY646" s="267" t="s">
        <v>129</v>
      </c>
    </row>
    <row r="647" s="14" customFormat="1">
      <c r="A647" s="14"/>
      <c r="B647" s="268"/>
      <c r="C647" s="269"/>
      <c r="D647" s="259" t="s">
        <v>138</v>
      </c>
      <c r="E647" s="270" t="s">
        <v>1</v>
      </c>
      <c r="F647" s="271" t="s">
        <v>1076</v>
      </c>
      <c r="G647" s="269"/>
      <c r="H647" s="272">
        <v>144</v>
      </c>
      <c r="I647" s="273"/>
      <c r="J647" s="269"/>
      <c r="K647" s="269"/>
      <c r="L647" s="274"/>
      <c r="M647" s="275"/>
      <c r="N647" s="276"/>
      <c r="O647" s="276"/>
      <c r="P647" s="276"/>
      <c r="Q647" s="276"/>
      <c r="R647" s="276"/>
      <c r="S647" s="276"/>
      <c r="T647" s="277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78" t="s">
        <v>138</v>
      </c>
      <c r="AU647" s="278" t="s">
        <v>87</v>
      </c>
      <c r="AV647" s="14" t="s">
        <v>87</v>
      </c>
      <c r="AW647" s="14" t="s">
        <v>34</v>
      </c>
      <c r="AX647" s="14" t="s">
        <v>78</v>
      </c>
      <c r="AY647" s="278" t="s">
        <v>129</v>
      </c>
    </row>
    <row r="648" s="15" customFormat="1">
      <c r="A648" s="15"/>
      <c r="B648" s="279"/>
      <c r="C648" s="280"/>
      <c r="D648" s="259" t="s">
        <v>138</v>
      </c>
      <c r="E648" s="281" t="s">
        <v>1</v>
      </c>
      <c r="F648" s="282" t="s">
        <v>141</v>
      </c>
      <c r="G648" s="280"/>
      <c r="H648" s="283">
        <v>144</v>
      </c>
      <c r="I648" s="284"/>
      <c r="J648" s="280"/>
      <c r="K648" s="280"/>
      <c r="L648" s="285"/>
      <c r="M648" s="286"/>
      <c r="N648" s="287"/>
      <c r="O648" s="287"/>
      <c r="P648" s="287"/>
      <c r="Q648" s="287"/>
      <c r="R648" s="287"/>
      <c r="S648" s="287"/>
      <c r="T648" s="288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89" t="s">
        <v>138</v>
      </c>
      <c r="AU648" s="289" t="s">
        <v>87</v>
      </c>
      <c r="AV648" s="15" t="s">
        <v>136</v>
      </c>
      <c r="AW648" s="15" t="s">
        <v>34</v>
      </c>
      <c r="AX648" s="15" t="s">
        <v>85</v>
      </c>
      <c r="AY648" s="289" t="s">
        <v>129</v>
      </c>
    </row>
    <row r="649" s="2" customFormat="1" ht="16.5" customHeight="1">
      <c r="A649" s="39"/>
      <c r="B649" s="40"/>
      <c r="C649" s="301" t="s">
        <v>1077</v>
      </c>
      <c r="D649" s="301" t="s">
        <v>313</v>
      </c>
      <c r="E649" s="302" t="s">
        <v>1078</v>
      </c>
      <c r="F649" s="303" t="s">
        <v>1079</v>
      </c>
      <c r="G649" s="304" t="s">
        <v>224</v>
      </c>
      <c r="H649" s="305">
        <v>145.44</v>
      </c>
      <c r="I649" s="306"/>
      <c r="J649" s="307">
        <f>ROUND(I649*H649,2)</f>
        <v>0</v>
      </c>
      <c r="K649" s="303" t="s">
        <v>135</v>
      </c>
      <c r="L649" s="308"/>
      <c r="M649" s="309" t="s">
        <v>1</v>
      </c>
      <c r="N649" s="310" t="s">
        <v>43</v>
      </c>
      <c r="O649" s="92"/>
      <c r="P649" s="253">
        <f>O649*H649</f>
        <v>0</v>
      </c>
      <c r="Q649" s="253">
        <v>0.085000000000000006</v>
      </c>
      <c r="R649" s="253">
        <f>Q649*H649</f>
        <v>12.362400000000001</v>
      </c>
      <c r="S649" s="253">
        <v>0</v>
      </c>
      <c r="T649" s="254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55" t="s">
        <v>172</v>
      </c>
      <c r="AT649" s="255" t="s">
        <v>313</v>
      </c>
      <c r="AU649" s="255" t="s">
        <v>87</v>
      </c>
      <c r="AY649" s="18" t="s">
        <v>129</v>
      </c>
      <c r="BE649" s="256">
        <f>IF(N649="základní",J649,0)</f>
        <v>0</v>
      </c>
      <c r="BF649" s="256">
        <f>IF(N649="snížená",J649,0)</f>
        <v>0</v>
      </c>
      <c r="BG649" s="256">
        <f>IF(N649="zákl. přenesená",J649,0)</f>
        <v>0</v>
      </c>
      <c r="BH649" s="256">
        <f>IF(N649="sníž. přenesená",J649,0)</f>
        <v>0</v>
      </c>
      <c r="BI649" s="256">
        <f>IF(N649="nulová",J649,0)</f>
        <v>0</v>
      </c>
      <c r="BJ649" s="18" t="s">
        <v>85</v>
      </c>
      <c r="BK649" s="256">
        <f>ROUND(I649*H649,2)</f>
        <v>0</v>
      </c>
      <c r="BL649" s="18" t="s">
        <v>136</v>
      </c>
      <c r="BM649" s="255" t="s">
        <v>1080</v>
      </c>
    </row>
    <row r="650" s="13" customFormat="1">
      <c r="A650" s="13"/>
      <c r="B650" s="257"/>
      <c r="C650" s="258"/>
      <c r="D650" s="259" t="s">
        <v>138</v>
      </c>
      <c r="E650" s="260" t="s">
        <v>1</v>
      </c>
      <c r="F650" s="261" t="s">
        <v>1081</v>
      </c>
      <c r="G650" s="258"/>
      <c r="H650" s="260" t="s">
        <v>1</v>
      </c>
      <c r="I650" s="262"/>
      <c r="J650" s="258"/>
      <c r="K650" s="258"/>
      <c r="L650" s="263"/>
      <c r="M650" s="264"/>
      <c r="N650" s="265"/>
      <c r="O650" s="265"/>
      <c r="P650" s="265"/>
      <c r="Q650" s="265"/>
      <c r="R650" s="265"/>
      <c r="S650" s="265"/>
      <c r="T650" s="26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67" t="s">
        <v>138</v>
      </c>
      <c r="AU650" s="267" t="s">
        <v>87</v>
      </c>
      <c r="AV650" s="13" t="s">
        <v>85</v>
      </c>
      <c r="AW650" s="13" t="s">
        <v>34</v>
      </c>
      <c r="AX650" s="13" t="s">
        <v>78</v>
      </c>
      <c r="AY650" s="267" t="s">
        <v>129</v>
      </c>
    </row>
    <row r="651" s="14" customFormat="1">
      <c r="A651" s="14"/>
      <c r="B651" s="268"/>
      <c r="C651" s="269"/>
      <c r="D651" s="259" t="s">
        <v>138</v>
      </c>
      <c r="E651" s="270" t="s">
        <v>1</v>
      </c>
      <c r="F651" s="271" t="s">
        <v>1082</v>
      </c>
      <c r="G651" s="269"/>
      <c r="H651" s="272">
        <v>145.44</v>
      </c>
      <c r="I651" s="273"/>
      <c r="J651" s="269"/>
      <c r="K651" s="269"/>
      <c r="L651" s="274"/>
      <c r="M651" s="275"/>
      <c r="N651" s="276"/>
      <c r="O651" s="276"/>
      <c r="P651" s="276"/>
      <c r="Q651" s="276"/>
      <c r="R651" s="276"/>
      <c r="S651" s="276"/>
      <c r="T651" s="277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78" t="s">
        <v>138</v>
      </c>
      <c r="AU651" s="278" t="s">
        <v>87</v>
      </c>
      <c r="AV651" s="14" t="s">
        <v>87</v>
      </c>
      <c r="AW651" s="14" t="s">
        <v>34</v>
      </c>
      <c r="AX651" s="14" t="s">
        <v>78</v>
      </c>
      <c r="AY651" s="278" t="s">
        <v>129</v>
      </c>
    </row>
    <row r="652" s="15" customFormat="1">
      <c r="A652" s="15"/>
      <c r="B652" s="279"/>
      <c r="C652" s="280"/>
      <c r="D652" s="259" t="s">
        <v>138</v>
      </c>
      <c r="E652" s="281" t="s">
        <v>1</v>
      </c>
      <c r="F652" s="282" t="s">
        <v>141</v>
      </c>
      <c r="G652" s="280"/>
      <c r="H652" s="283">
        <v>145.44</v>
      </c>
      <c r="I652" s="284"/>
      <c r="J652" s="280"/>
      <c r="K652" s="280"/>
      <c r="L652" s="285"/>
      <c r="M652" s="286"/>
      <c r="N652" s="287"/>
      <c r="O652" s="287"/>
      <c r="P652" s="287"/>
      <c r="Q652" s="287"/>
      <c r="R652" s="287"/>
      <c r="S652" s="287"/>
      <c r="T652" s="288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89" t="s">
        <v>138</v>
      </c>
      <c r="AU652" s="289" t="s">
        <v>87</v>
      </c>
      <c r="AV652" s="15" t="s">
        <v>136</v>
      </c>
      <c r="AW652" s="15" t="s">
        <v>34</v>
      </c>
      <c r="AX652" s="15" t="s">
        <v>85</v>
      </c>
      <c r="AY652" s="289" t="s">
        <v>129</v>
      </c>
    </row>
    <row r="653" s="2" customFormat="1" ht="16.5" customHeight="1">
      <c r="A653" s="39"/>
      <c r="B653" s="40"/>
      <c r="C653" s="244" t="s">
        <v>1083</v>
      </c>
      <c r="D653" s="244" t="s">
        <v>131</v>
      </c>
      <c r="E653" s="245" t="s">
        <v>1084</v>
      </c>
      <c r="F653" s="246" t="s">
        <v>1085</v>
      </c>
      <c r="G653" s="247" t="s">
        <v>224</v>
      </c>
      <c r="H653" s="248">
        <v>389</v>
      </c>
      <c r="I653" s="249"/>
      <c r="J653" s="250">
        <f>ROUND(I653*H653,2)</f>
        <v>0</v>
      </c>
      <c r="K653" s="246" t="s">
        <v>135</v>
      </c>
      <c r="L653" s="45"/>
      <c r="M653" s="251" t="s">
        <v>1</v>
      </c>
      <c r="N653" s="252" t="s">
        <v>43</v>
      </c>
      <c r="O653" s="92"/>
      <c r="P653" s="253">
        <f>O653*H653</f>
        <v>0</v>
      </c>
      <c r="Q653" s="253">
        <v>0.10095</v>
      </c>
      <c r="R653" s="253">
        <f>Q653*H653</f>
        <v>39.269550000000002</v>
      </c>
      <c r="S653" s="253">
        <v>0</v>
      </c>
      <c r="T653" s="254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55" t="s">
        <v>136</v>
      </c>
      <c r="AT653" s="255" t="s">
        <v>131</v>
      </c>
      <c r="AU653" s="255" t="s">
        <v>87</v>
      </c>
      <c r="AY653" s="18" t="s">
        <v>129</v>
      </c>
      <c r="BE653" s="256">
        <f>IF(N653="základní",J653,0)</f>
        <v>0</v>
      </c>
      <c r="BF653" s="256">
        <f>IF(N653="snížená",J653,0)</f>
        <v>0</v>
      </c>
      <c r="BG653" s="256">
        <f>IF(N653="zákl. přenesená",J653,0)</f>
        <v>0</v>
      </c>
      <c r="BH653" s="256">
        <f>IF(N653="sníž. přenesená",J653,0)</f>
        <v>0</v>
      </c>
      <c r="BI653" s="256">
        <f>IF(N653="nulová",J653,0)</f>
        <v>0</v>
      </c>
      <c r="BJ653" s="18" t="s">
        <v>85</v>
      </c>
      <c r="BK653" s="256">
        <f>ROUND(I653*H653,2)</f>
        <v>0</v>
      </c>
      <c r="BL653" s="18" t="s">
        <v>136</v>
      </c>
      <c r="BM653" s="255" t="s">
        <v>1086</v>
      </c>
    </row>
    <row r="654" s="13" customFormat="1">
      <c r="A654" s="13"/>
      <c r="B654" s="257"/>
      <c r="C654" s="258"/>
      <c r="D654" s="259" t="s">
        <v>138</v>
      </c>
      <c r="E654" s="260" t="s">
        <v>1</v>
      </c>
      <c r="F654" s="261" t="s">
        <v>1087</v>
      </c>
      <c r="G654" s="258"/>
      <c r="H654" s="260" t="s">
        <v>1</v>
      </c>
      <c r="I654" s="262"/>
      <c r="J654" s="258"/>
      <c r="K654" s="258"/>
      <c r="L654" s="263"/>
      <c r="M654" s="264"/>
      <c r="N654" s="265"/>
      <c r="O654" s="265"/>
      <c r="P654" s="265"/>
      <c r="Q654" s="265"/>
      <c r="R654" s="265"/>
      <c r="S654" s="265"/>
      <c r="T654" s="266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67" t="s">
        <v>138</v>
      </c>
      <c r="AU654" s="267" t="s">
        <v>87</v>
      </c>
      <c r="AV654" s="13" t="s">
        <v>85</v>
      </c>
      <c r="AW654" s="13" t="s">
        <v>34</v>
      </c>
      <c r="AX654" s="13" t="s">
        <v>78</v>
      </c>
      <c r="AY654" s="267" t="s">
        <v>129</v>
      </c>
    </row>
    <row r="655" s="14" customFormat="1">
      <c r="A655" s="14"/>
      <c r="B655" s="268"/>
      <c r="C655" s="269"/>
      <c r="D655" s="259" t="s">
        <v>138</v>
      </c>
      <c r="E655" s="270" t="s">
        <v>1</v>
      </c>
      <c r="F655" s="271" t="s">
        <v>1088</v>
      </c>
      <c r="G655" s="269"/>
      <c r="H655" s="272">
        <v>389</v>
      </c>
      <c r="I655" s="273"/>
      <c r="J655" s="269"/>
      <c r="K655" s="269"/>
      <c r="L655" s="274"/>
      <c r="M655" s="275"/>
      <c r="N655" s="276"/>
      <c r="O655" s="276"/>
      <c r="P655" s="276"/>
      <c r="Q655" s="276"/>
      <c r="R655" s="276"/>
      <c r="S655" s="276"/>
      <c r="T655" s="277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78" t="s">
        <v>138</v>
      </c>
      <c r="AU655" s="278" t="s">
        <v>87</v>
      </c>
      <c r="AV655" s="14" t="s">
        <v>87</v>
      </c>
      <c r="AW655" s="14" t="s">
        <v>34</v>
      </c>
      <c r="AX655" s="14" t="s">
        <v>78</v>
      </c>
      <c r="AY655" s="278" t="s">
        <v>129</v>
      </c>
    </row>
    <row r="656" s="15" customFormat="1">
      <c r="A656" s="15"/>
      <c r="B656" s="279"/>
      <c r="C656" s="280"/>
      <c r="D656" s="259" t="s">
        <v>138</v>
      </c>
      <c r="E656" s="281" t="s">
        <v>1</v>
      </c>
      <c r="F656" s="282" t="s">
        <v>141</v>
      </c>
      <c r="G656" s="280"/>
      <c r="H656" s="283">
        <v>389</v>
      </c>
      <c r="I656" s="284"/>
      <c r="J656" s="280"/>
      <c r="K656" s="280"/>
      <c r="L656" s="285"/>
      <c r="M656" s="286"/>
      <c r="N656" s="287"/>
      <c r="O656" s="287"/>
      <c r="P656" s="287"/>
      <c r="Q656" s="287"/>
      <c r="R656" s="287"/>
      <c r="S656" s="287"/>
      <c r="T656" s="288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89" t="s">
        <v>138</v>
      </c>
      <c r="AU656" s="289" t="s">
        <v>87</v>
      </c>
      <c r="AV656" s="15" t="s">
        <v>136</v>
      </c>
      <c r="AW656" s="15" t="s">
        <v>34</v>
      </c>
      <c r="AX656" s="15" t="s">
        <v>85</v>
      </c>
      <c r="AY656" s="289" t="s">
        <v>129</v>
      </c>
    </row>
    <row r="657" s="2" customFormat="1" ht="16.5" customHeight="1">
      <c r="A657" s="39"/>
      <c r="B657" s="40"/>
      <c r="C657" s="301" t="s">
        <v>753</v>
      </c>
      <c r="D657" s="301" t="s">
        <v>313</v>
      </c>
      <c r="E657" s="302" t="s">
        <v>1089</v>
      </c>
      <c r="F657" s="303" t="s">
        <v>1090</v>
      </c>
      <c r="G657" s="304" t="s">
        <v>224</v>
      </c>
      <c r="H657" s="305">
        <v>392.88999999999999</v>
      </c>
      <c r="I657" s="306"/>
      <c r="J657" s="307">
        <f>ROUND(I657*H657,2)</f>
        <v>0</v>
      </c>
      <c r="K657" s="303" t="s">
        <v>135</v>
      </c>
      <c r="L657" s="308"/>
      <c r="M657" s="309" t="s">
        <v>1</v>
      </c>
      <c r="N657" s="310" t="s">
        <v>43</v>
      </c>
      <c r="O657" s="92"/>
      <c r="P657" s="253">
        <f>O657*H657</f>
        <v>0</v>
      </c>
      <c r="Q657" s="253">
        <v>0.021999999999999999</v>
      </c>
      <c r="R657" s="253">
        <f>Q657*H657</f>
        <v>8.64358</v>
      </c>
      <c r="S657" s="253">
        <v>0</v>
      </c>
      <c r="T657" s="254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55" t="s">
        <v>172</v>
      </c>
      <c r="AT657" s="255" t="s">
        <v>313</v>
      </c>
      <c r="AU657" s="255" t="s">
        <v>87</v>
      </c>
      <c r="AY657" s="18" t="s">
        <v>129</v>
      </c>
      <c r="BE657" s="256">
        <f>IF(N657="základní",J657,0)</f>
        <v>0</v>
      </c>
      <c r="BF657" s="256">
        <f>IF(N657="snížená",J657,0)</f>
        <v>0</v>
      </c>
      <c r="BG657" s="256">
        <f>IF(N657="zákl. přenesená",J657,0)</f>
        <v>0</v>
      </c>
      <c r="BH657" s="256">
        <f>IF(N657="sníž. přenesená",J657,0)</f>
        <v>0</v>
      </c>
      <c r="BI657" s="256">
        <f>IF(N657="nulová",J657,0)</f>
        <v>0</v>
      </c>
      <c r="BJ657" s="18" t="s">
        <v>85</v>
      </c>
      <c r="BK657" s="256">
        <f>ROUND(I657*H657,2)</f>
        <v>0</v>
      </c>
      <c r="BL657" s="18" t="s">
        <v>136</v>
      </c>
      <c r="BM657" s="255" t="s">
        <v>1091</v>
      </c>
    </row>
    <row r="658" s="13" customFormat="1">
      <c r="A658" s="13"/>
      <c r="B658" s="257"/>
      <c r="C658" s="258"/>
      <c r="D658" s="259" t="s">
        <v>138</v>
      </c>
      <c r="E658" s="260" t="s">
        <v>1</v>
      </c>
      <c r="F658" s="261" t="s">
        <v>1092</v>
      </c>
      <c r="G658" s="258"/>
      <c r="H658" s="260" t="s">
        <v>1</v>
      </c>
      <c r="I658" s="262"/>
      <c r="J658" s="258"/>
      <c r="K658" s="258"/>
      <c r="L658" s="263"/>
      <c r="M658" s="264"/>
      <c r="N658" s="265"/>
      <c r="O658" s="265"/>
      <c r="P658" s="265"/>
      <c r="Q658" s="265"/>
      <c r="R658" s="265"/>
      <c r="S658" s="265"/>
      <c r="T658" s="26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67" t="s">
        <v>138</v>
      </c>
      <c r="AU658" s="267" t="s">
        <v>87</v>
      </c>
      <c r="AV658" s="13" t="s">
        <v>85</v>
      </c>
      <c r="AW658" s="13" t="s">
        <v>34</v>
      </c>
      <c r="AX658" s="13" t="s">
        <v>78</v>
      </c>
      <c r="AY658" s="267" t="s">
        <v>129</v>
      </c>
    </row>
    <row r="659" s="14" customFormat="1">
      <c r="A659" s="14"/>
      <c r="B659" s="268"/>
      <c r="C659" s="269"/>
      <c r="D659" s="259" t="s">
        <v>138</v>
      </c>
      <c r="E659" s="270" t="s">
        <v>1</v>
      </c>
      <c r="F659" s="271" t="s">
        <v>1093</v>
      </c>
      <c r="G659" s="269"/>
      <c r="H659" s="272">
        <v>392.88999999999999</v>
      </c>
      <c r="I659" s="273"/>
      <c r="J659" s="269"/>
      <c r="K659" s="269"/>
      <c r="L659" s="274"/>
      <c r="M659" s="275"/>
      <c r="N659" s="276"/>
      <c r="O659" s="276"/>
      <c r="P659" s="276"/>
      <c r="Q659" s="276"/>
      <c r="R659" s="276"/>
      <c r="S659" s="276"/>
      <c r="T659" s="27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78" t="s">
        <v>138</v>
      </c>
      <c r="AU659" s="278" t="s">
        <v>87</v>
      </c>
      <c r="AV659" s="14" t="s">
        <v>87</v>
      </c>
      <c r="AW659" s="14" t="s">
        <v>34</v>
      </c>
      <c r="AX659" s="14" t="s">
        <v>78</v>
      </c>
      <c r="AY659" s="278" t="s">
        <v>129</v>
      </c>
    </row>
    <row r="660" s="15" customFormat="1">
      <c r="A660" s="15"/>
      <c r="B660" s="279"/>
      <c r="C660" s="280"/>
      <c r="D660" s="259" t="s">
        <v>138</v>
      </c>
      <c r="E660" s="281" t="s">
        <v>1</v>
      </c>
      <c r="F660" s="282" t="s">
        <v>141</v>
      </c>
      <c r="G660" s="280"/>
      <c r="H660" s="283">
        <v>392.88999999999999</v>
      </c>
      <c r="I660" s="284"/>
      <c r="J660" s="280"/>
      <c r="K660" s="280"/>
      <c r="L660" s="285"/>
      <c r="M660" s="286"/>
      <c r="N660" s="287"/>
      <c r="O660" s="287"/>
      <c r="P660" s="287"/>
      <c r="Q660" s="287"/>
      <c r="R660" s="287"/>
      <c r="S660" s="287"/>
      <c r="T660" s="288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89" t="s">
        <v>138</v>
      </c>
      <c r="AU660" s="289" t="s">
        <v>87</v>
      </c>
      <c r="AV660" s="15" t="s">
        <v>136</v>
      </c>
      <c r="AW660" s="15" t="s">
        <v>34</v>
      </c>
      <c r="AX660" s="15" t="s">
        <v>85</v>
      </c>
      <c r="AY660" s="289" t="s">
        <v>129</v>
      </c>
    </row>
    <row r="661" s="2" customFormat="1" ht="16.5" customHeight="1">
      <c r="A661" s="39"/>
      <c r="B661" s="40"/>
      <c r="C661" s="244" t="s">
        <v>1094</v>
      </c>
      <c r="D661" s="244" t="s">
        <v>131</v>
      </c>
      <c r="E661" s="245" t="s">
        <v>1084</v>
      </c>
      <c r="F661" s="246" t="s">
        <v>1085</v>
      </c>
      <c r="G661" s="247" t="s">
        <v>224</v>
      </c>
      <c r="H661" s="248">
        <v>154</v>
      </c>
      <c r="I661" s="249"/>
      <c r="J661" s="250">
        <f>ROUND(I661*H661,2)</f>
        <v>0</v>
      </c>
      <c r="K661" s="246" t="s">
        <v>135</v>
      </c>
      <c r="L661" s="45"/>
      <c r="M661" s="251" t="s">
        <v>1</v>
      </c>
      <c r="N661" s="252" t="s">
        <v>43</v>
      </c>
      <c r="O661" s="92"/>
      <c r="P661" s="253">
        <f>O661*H661</f>
        <v>0</v>
      </c>
      <c r="Q661" s="253">
        <v>0.10095</v>
      </c>
      <c r="R661" s="253">
        <f>Q661*H661</f>
        <v>15.546300000000001</v>
      </c>
      <c r="S661" s="253">
        <v>0</v>
      </c>
      <c r="T661" s="254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55" t="s">
        <v>136</v>
      </c>
      <c r="AT661" s="255" t="s">
        <v>131</v>
      </c>
      <c r="AU661" s="255" t="s">
        <v>87</v>
      </c>
      <c r="AY661" s="18" t="s">
        <v>129</v>
      </c>
      <c r="BE661" s="256">
        <f>IF(N661="základní",J661,0)</f>
        <v>0</v>
      </c>
      <c r="BF661" s="256">
        <f>IF(N661="snížená",J661,0)</f>
        <v>0</v>
      </c>
      <c r="BG661" s="256">
        <f>IF(N661="zákl. přenesená",J661,0)</f>
        <v>0</v>
      </c>
      <c r="BH661" s="256">
        <f>IF(N661="sníž. přenesená",J661,0)</f>
        <v>0</v>
      </c>
      <c r="BI661" s="256">
        <f>IF(N661="nulová",J661,0)</f>
        <v>0</v>
      </c>
      <c r="BJ661" s="18" t="s">
        <v>85</v>
      </c>
      <c r="BK661" s="256">
        <f>ROUND(I661*H661,2)</f>
        <v>0</v>
      </c>
      <c r="BL661" s="18" t="s">
        <v>136</v>
      </c>
      <c r="BM661" s="255" t="s">
        <v>1095</v>
      </c>
    </row>
    <row r="662" s="13" customFormat="1">
      <c r="A662" s="13"/>
      <c r="B662" s="257"/>
      <c r="C662" s="258"/>
      <c r="D662" s="259" t="s">
        <v>138</v>
      </c>
      <c r="E662" s="260" t="s">
        <v>1</v>
      </c>
      <c r="F662" s="261" t="s">
        <v>1096</v>
      </c>
      <c r="G662" s="258"/>
      <c r="H662" s="260" t="s">
        <v>1</v>
      </c>
      <c r="I662" s="262"/>
      <c r="J662" s="258"/>
      <c r="K662" s="258"/>
      <c r="L662" s="263"/>
      <c r="M662" s="264"/>
      <c r="N662" s="265"/>
      <c r="O662" s="265"/>
      <c r="P662" s="265"/>
      <c r="Q662" s="265"/>
      <c r="R662" s="265"/>
      <c r="S662" s="265"/>
      <c r="T662" s="26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67" t="s">
        <v>138</v>
      </c>
      <c r="AU662" s="267" t="s">
        <v>87</v>
      </c>
      <c r="AV662" s="13" t="s">
        <v>85</v>
      </c>
      <c r="AW662" s="13" t="s">
        <v>34</v>
      </c>
      <c r="AX662" s="13" t="s">
        <v>78</v>
      </c>
      <c r="AY662" s="267" t="s">
        <v>129</v>
      </c>
    </row>
    <row r="663" s="14" customFormat="1">
      <c r="A663" s="14"/>
      <c r="B663" s="268"/>
      <c r="C663" s="269"/>
      <c r="D663" s="259" t="s">
        <v>138</v>
      </c>
      <c r="E663" s="270" t="s">
        <v>1</v>
      </c>
      <c r="F663" s="271" t="s">
        <v>175</v>
      </c>
      <c r="G663" s="269"/>
      <c r="H663" s="272">
        <v>154</v>
      </c>
      <c r="I663" s="273"/>
      <c r="J663" s="269"/>
      <c r="K663" s="269"/>
      <c r="L663" s="274"/>
      <c r="M663" s="275"/>
      <c r="N663" s="276"/>
      <c r="O663" s="276"/>
      <c r="P663" s="276"/>
      <c r="Q663" s="276"/>
      <c r="R663" s="276"/>
      <c r="S663" s="276"/>
      <c r="T663" s="277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8" t="s">
        <v>138</v>
      </c>
      <c r="AU663" s="278" t="s">
        <v>87</v>
      </c>
      <c r="AV663" s="14" t="s">
        <v>87</v>
      </c>
      <c r="AW663" s="14" t="s">
        <v>34</v>
      </c>
      <c r="AX663" s="14" t="s">
        <v>78</v>
      </c>
      <c r="AY663" s="278" t="s">
        <v>129</v>
      </c>
    </row>
    <row r="664" s="15" customFormat="1">
      <c r="A664" s="15"/>
      <c r="B664" s="279"/>
      <c r="C664" s="280"/>
      <c r="D664" s="259" t="s">
        <v>138</v>
      </c>
      <c r="E664" s="281" t="s">
        <v>1</v>
      </c>
      <c r="F664" s="282" t="s">
        <v>141</v>
      </c>
      <c r="G664" s="280"/>
      <c r="H664" s="283">
        <v>154</v>
      </c>
      <c r="I664" s="284"/>
      <c r="J664" s="280"/>
      <c r="K664" s="280"/>
      <c r="L664" s="285"/>
      <c r="M664" s="286"/>
      <c r="N664" s="287"/>
      <c r="O664" s="287"/>
      <c r="P664" s="287"/>
      <c r="Q664" s="287"/>
      <c r="R664" s="287"/>
      <c r="S664" s="287"/>
      <c r="T664" s="288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89" t="s">
        <v>138</v>
      </c>
      <c r="AU664" s="289" t="s">
        <v>87</v>
      </c>
      <c r="AV664" s="15" t="s">
        <v>136</v>
      </c>
      <c r="AW664" s="15" t="s">
        <v>34</v>
      </c>
      <c r="AX664" s="15" t="s">
        <v>85</v>
      </c>
      <c r="AY664" s="289" t="s">
        <v>129</v>
      </c>
    </row>
    <row r="665" s="2" customFormat="1" ht="16.5" customHeight="1">
      <c r="A665" s="39"/>
      <c r="B665" s="40"/>
      <c r="C665" s="301" t="s">
        <v>1097</v>
      </c>
      <c r="D665" s="301" t="s">
        <v>313</v>
      </c>
      <c r="E665" s="302" t="s">
        <v>1098</v>
      </c>
      <c r="F665" s="303" t="s">
        <v>1099</v>
      </c>
      <c r="G665" s="304" t="s">
        <v>224</v>
      </c>
      <c r="H665" s="305">
        <v>155.53999999999999</v>
      </c>
      <c r="I665" s="306"/>
      <c r="J665" s="307">
        <f>ROUND(I665*H665,2)</f>
        <v>0</v>
      </c>
      <c r="K665" s="303" t="s">
        <v>135</v>
      </c>
      <c r="L665" s="308"/>
      <c r="M665" s="309" t="s">
        <v>1</v>
      </c>
      <c r="N665" s="310" t="s">
        <v>43</v>
      </c>
      <c r="O665" s="92"/>
      <c r="P665" s="253">
        <f>O665*H665</f>
        <v>0</v>
      </c>
      <c r="Q665" s="253">
        <v>0.045999999999999999</v>
      </c>
      <c r="R665" s="253">
        <f>Q665*H665</f>
        <v>7.1548399999999992</v>
      </c>
      <c r="S665" s="253">
        <v>0</v>
      </c>
      <c r="T665" s="254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55" t="s">
        <v>172</v>
      </c>
      <c r="AT665" s="255" t="s">
        <v>313</v>
      </c>
      <c r="AU665" s="255" t="s">
        <v>87</v>
      </c>
      <c r="AY665" s="18" t="s">
        <v>129</v>
      </c>
      <c r="BE665" s="256">
        <f>IF(N665="základní",J665,0)</f>
        <v>0</v>
      </c>
      <c r="BF665" s="256">
        <f>IF(N665="snížená",J665,0)</f>
        <v>0</v>
      </c>
      <c r="BG665" s="256">
        <f>IF(N665="zákl. přenesená",J665,0)</f>
        <v>0</v>
      </c>
      <c r="BH665" s="256">
        <f>IF(N665="sníž. přenesená",J665,0)</f>
        <v>0</v>
      </c>
      <c r="BI665" s="256">
        <f>IF(N665="nulová",J665,0)</f>
        <v>0</v>
      </c>
      <c r="BJ665" s="18" t="s">
        <v>85</v>
      </c>
      <c r="BK665" s="256">
        <f>ROUND(I665*H665,2)</f>
        <v>0</v>
      </c>
      <c r="BL665" s="18" t="s">
        <v>136</v>
      </c>
      <c r="BM665" s="255" t="s">
        <v>1100</v>
      </c>
    </row>
    <row r="666" s="13" customFormat="1">
      <c r="A666" s="13"/>
      <c r="B666" s="257"/>
      <c r="C666" s="258"/>
      <c r="D666" s="259" t="s">
        <v>138</v>
      </c>
      <c r="E666" s="260" t="s">
        <v>1</v>
      </c>
      <c r="F666" s="261" t="s">
        <v>1101</v>
      </c>
      <c r="G666" s="258"/>
      <c r="H666" s="260" t="s">
        <v>1</v>
      </c>
      <c r="I666" s="262"/>
      <c r="J666" s="258"/>
      <c r="K666" s="258"/>
      <c r="L666" s="263"/>
      <c r="M666" s="264"/>
      <c r="N666" s="265"/>
      <c r="O666" s="265"/>
      <c r="P666" s="265"/>
      <c r="Q666" s="265"/>
      <c r="R666" s="265"/>
      <c r="S666" s="265"/>
      <c r="T666" s="26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67" t="s">
        <v>138</v>
      </c>
      <c r="AU666" s="267" t="s">
        <v>87</v>
      </c>
      <c r="AV666" s="13" t="s">
        <v>85</v>
      </c>
      <c r="AW666" s="13" t="s">
        <v>34</v>
      </c>
      <c r="AX666" s="13" t="s">
        <v>78</v>
      </c>
      <c r="AY666" s="267" t="s">
        <v>129</v>
      </c>
    </row>
    <row r="667" s="14" customFormat="1">
      <c r="A667" s="14"/>
      <c r="B667" s="268"/>
      <c r="C667" s="269"/>
      <c r="D667" s="259" t="s">
        <v>138</v>
      </c>
      <c r="E667" s="270" t="s">
        <v>1</v>
      </c>
      <c r="F667" s="271" t="s">
        <v>1102</v>
      </c>
      <c r="G667" s="269"/>
      <c r="H667" s="272">
        <v>155.53999999999999</v>
      </c>
      <c r="I667" s="273"/>
      <c r="J667" s="269"/>
      <c r="K667" s="269"/>
      <c r="L667" s="274"/>
      <c r="M667" s="275"/>
      <c r="N667" s="276"/>
      <c r="O667" s="276"/>
      <c r="P667" s="276"/>
      <c r="Q667" s="276"/>
      <c r="R667" s="276"/>
      <c r="S667" s="276"/>
      <c r="T667" s="27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78" t="s">
        <v>138</v>
      </c>
      <c r="AU667" s="278" t="s">
        <v>87</v>
      </c>
      <c r="AV667" s="14" t="s">
        <v>87</v>
      </c>
      <c r="AW667" s="14" t="s">
        <v>34</v>
      </c>
      <c r="AX667" s="14" t="s">
        <v>78</v>
      </c>
      <c r="AY667" s="278" t="s">
        <v>129</v>
      </c>
    </row>
    <row r="668" s="15" customFormat="1">
      <c r="A668" s="15"/>
      <c r="B668" s="279"/>
      <c r="C668" s="280"/>
      <c r="D668" s="259" t="s">
        <v>138</v>
      </c>
      <c r="E668" s="281" t="s">
        <v>1</v>
      </c>
      <c r="F668" s="282" t="s">
        <v>141</v>
      </c>
      <c r="G668" s="280"/>
      <c r="H668" s="283">
        <v>155.53999999999999</v>
      </c>
      <c r="I668" s="284"/>
      <c r="J668" s="280"/>
      <c r="K668" s="280"/>
      <c r="L668" s="285"/>
      <c r="M668" s="286"/>
      <c r="N668" s="287"/>
      <c r="O668" s="287"/>
      <c r="P668" s="287"/>
      <c r="Q668" s="287"/>
      <c r="R668" s="287"/>
      <c r="S668" s="287"/>
      <c r="T668" s="288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89" t="s">
        <v>138</v>
      </c>
      <c r="AU668" s="289" t="s">
        <v>87</v>
      </c>
      <c r="AV668" s="15" t="s">
        <v>136</v>
      </c>
      <c r="AW668" s="15" t="s">
        <v>34</v>
      </c>
      <c r="AX668" s="15" t="s">
        <v>85</v>
      </c>
      <c r="AY668" s="289" t="s">
        <v>129</v>
      </c>
    </row>
    <row r="669" s="2" customFormat="1" ht="16.5" customHeight="1">
      <c r="A669" s="39"/>
      <c r="B669" s="40"/>
      <c r="C669" s="244" t="s">
        <v>1103</v>
      </c>
      <c r="D669" s="244" t="s">
        <v>131</v>
      </c>
      <c r="E669" s="245" t="s">
        <v>1104</v>
      </c>
      <c r="F669" s="246" t="s">
        <v>1105</v>
      </c>
      <c r="G669" s="247" t="s">
        <v>244</v>
      </c>
      <c r="H669" s="248">
        <v>2</v>
      </c>
      <c r="I669" s="249"/>
      <c r="J669" s="250">
        <f>ROUND(I669*H669,2)</f>
        <v>0</v>
      </c>
      <c r="K669" s="246" t="s">
        <v>135</v>
      </c>
      <c r="L669" s="45"/>
      <c r="M669" s="251" t="s">
        <v>1</v>
      </c>
      <c r="N669" s="252" t="s">
        <v>43</v>
      </c>
      <c r="O669" s="92"/>
      <c r="P669" s="253">
        <f>O669*H669</f>
        <v>0</v>
      </c>
      <c r="Q669" s="253">
        <v>2.2563399999999998</v>
      </c>
      <c r="R669" s="253">
        <f>Q669*H669</f>
        <v>4.5126799999999996</v>
      </c>
      <c r="S669" s="253">
        <v>0</v>
      </c>
      <c r="T669" s="254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55" t="s">
        <v>136</v>
      </c>
      <c r="AT669" s="255" t="s">
        <v>131</v>
      </c>
      <c r="AU669" s="255" t="s">
        <v>87</v>
      </c>
      <c r="AY669" s="18" t="s">
        <v>129</v>
      </c>
      <c r="BE669" s="256">
        <f>IF(N669="základní",J669,0)</f>
        <v>0</v>
      </c>
      <c r="BF669" s="256">
        <f>IF(N669="snížená",J669,0)</f>
        <v>0</v>
      </c>
      <c r="BG669" s="256">
        <f>IF(N669="zákl. přenesená",J669,0)</f>
        <v>0</v>
      </c>
      <c r="BH669" s="256">
        <f>IF(N669="sníž. přenesená",J669,0)</f>
        <v>0</v>
      </c>
      <c r="BI669" s="256">
        <f>IF(N669="nulová",J669,0)</f>
        <v>0</v>
      </c>
      <c r="BJ669" s="18" t="s">
        <v>85</v>
      </c>
      <c r="BK669" s="256">
        <f>ROUND(I669*H669,2)</f>
        <v>0</v>
      </c>
      <c r="BL669" s="18" t="s">
        <v>136</v>
      </c>
      <c r="BM669" s="255" t="s">
        <v>1106</v>
      </c>
    </row>
    <row r="670" s="13" customFormat="1">
      <c r="A670" s="13"/>
      <c r="B670" s="257"/>
      <c r="C670" s="258"/>
      <c r="D670" s="259" t="s">
        <v>138</v>
      </c>
      <c r="E670" s="260" t="s">
        <v>1</v>
      </c>
      <c r="F670" s="261" t="s">
        <v>1107</v>
      </c>
      <c r="G670" s="258"/>
      <c r="H670" s="260" t="s">
        <v>1</v>
      </c>
      <c r="I670" s="262"/>
      <c r="J670" s="258"/>
      <c r="K670" s="258"/>
      <c r="L670" s="263"/>
      <c r="M670" s="264"/>
      <c r="N670" s="265"/>
      <c r="O670" s="265"/>
      <c r="P670" s="265"/>
      <c r="Q670" s="265"/>
      <c r="R670" s="265"/>
      <c r="S670" s="265"/>
      <c r="T670" s="26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67" t="s">
        <v>138</v>
      </c>
      <c r="AU670" s="267" t="s">
        <v>87</v>
      </c>
      <c r="AV670" s="13" t="s">
        <v>85</v>
      </c>
      <c r="AW670" s="13" t="s">
        <v>34</v>
      </c>
      <c r="AX670" s="13" t="s">
        <v>78</v>
      </c>
      <c r="AY670" s="267" t="s">
        <v>129</v>
      </c>
    </row>
    <row r="671" s="14" customFormat="1">
      <c r="A671" s="14"/>
      <c r="B671" s="268"/>
      <c r="C671" s="269"/>
      <c r="D671" s="259" t="s">
        <v>138</v>
      </c>
      <c r="E671" s="270" t="s">
        <v>1</v>
      </c>
      <c r="F671" s="271" t="s">
        <v>87</v>
      </c>
      <c r="G671" s="269"/>
      <c r="H671" s="272">
        <v>2</v>
      </c>
      <c r="I671" s="273"/>
      <c r="J671" s="269"/>
      <c r="K671" s="269"/>
      <c r="L671" s="274"/>
      <c r="M671" s="275"/>
      <c r="N671" s="276"/>
      <c r="O671" s="276"/>
      <c r="P671" s="276"/>
      <c r="Q671" s="276"/>
      <c r="R671" s="276"/>
      <c r="S671" s="276"/>
      <c r="T671" s="277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78" t="s">
        <v>138</v>
      </c>
      <c r="AU671" s="278" t="s">
        <v>87</v>
      </c>
      <c r="AV671" s="14" t="s">
        <v>87</v>
      </c>
      <c r="AW671" s="14" t="s">
        <v>34</v>
      </c>
      <c r="AX671" s="14" t="s">
        <v>78</v>
      </c>
      <c r="AY671" s="278" t="s">
        <v>129</v>
      </c>
    </row>
    <row r="672" s="15" customFormat="1">
      <c r="A672" s="15"/>
      <c r="B672" s="279"/>
      <c r="C672" s="280"/>
      <c r="D672" s="259" t="s">
        <v>138</v>
      </c>
      <c r="E672" s="281" t="s">
        <v>1</v>
      </c>
      <c r="F672" s="282" t="s">
        <v>141</v>
      </c>
      <c r="G672" s="280"/>
      <c r="H672" s="283">
        <v>2</v>
      </c>
      <c r="I672" s="284"/>
      <c r="J672" s="280"/>
      <c r="K672" s="280"/>
      <c r="L672" s="285"/>
      <c r="M672" s="286"/>
      <c r="N672" s="287"/>
      <c r="O672" s="287"/>
      <c r="P672" s="287"/>
      <c r="Q672" s="287"/>
      <c r="R672" s="287"/>
      <c r="S672" s="287"/>
      <c r="T672" s="288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89" t="s">
        <v>138</v>
      </c>
      <c r="AU672" s="289" t="s">
        <v>87</v>
      </c>
      <c r="AV672" s="15" t="s">
        <v>136</v>
      </c>
      <c r="AW672" s="15" t="s">
        <v>34</v>
      </c>
      <c r="AX672" s="15" t="s">
        <v>85</v>
      </c>
      <c r="AY672" s="289" t="s">
        <v>129</v>
      </c>
    </row>
    <row r="673" s="2" customFormat="1" ht="16.5" customHeight="1">
      <c r="A673" s="39"/>
      <c r="B673" s="40"/>
      <c r="C673" s="244" t="s">
        <v>1108</v>
      </c>
      <c r="D673" s="244" t="s">
        <v>131</v>
      </c>
      <c r="E673" s="245" t="s">
        <v>1109</v>
      </c>
      <c r="F673" s="246" t="s">
        <v>1110</v>
      </c>
      <c r="G673" s="247" t="s">
        <v>224</v>
      </c>
      <c r="H673" s="248">
        <v>4</v>
      </c>
      <c r="I673" s="249"/>
      <c r="J673" s="250">
        <f>ROUND(I673*H673,2)</f>
        <v>0</v>
      </c>
      <c r="K673" s="246" t="s">
        <v>135</v>
      </c>
      <c r="L673" s="45"/>
      <c r="M673" s="251" t="s">
        <v>1</v>
      </c>
      <c r="N673" s="252" t="s">
        <v>43</v>
      </c>
      <c r="O673" s="92"/>
      <c r="P673" s="253">
        <f>O673*H673</f>
        <v>0</v>
      </c>
      <c r="Q673" s="253">
        <v>0.00034000000000000002</v>
      </c>
      <c r="R673" s="253">
        <f>Q673*H673</f>
        <v>0.0013600000000000001</v>
      </c>
      <c r="S673" s="253">
        <v>0</v>
      </c>
      <c r="T673" s="254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55" t="s">
        <v>136</v>
      </c>
      <c r="AT673" s="255" t="s">
        <v>131</v>
      </c>
      <c r="AU673" s="255" t="s">
        <v>87</v>
      </c>
      <c r="AY673" s="18" t="s">
        <v>129</v>
      </c>
      <c r="BE673" s="256">
        <f>IF(N673="základní",J673,0)</f>
        <v>0</v>
      </c>
      <c r="BF673" s="256">
        <f>IF(N673="snížená",J673,0)</f>
        <v>0</v>
      </c>
      <c r="BG673" s="256">
        <f>IF(N673="zákl. přenesená",J673,0)</f>
        <v>0</v>
      </c>
      <c r="BH673" s="256">
        <f>IF(N673="sníž. přenesená",J673,0)</f>
        <v>0</v>
      </c>
      <c r="BI673" s="256">
        <f>IF(N673="nulová",J673,0)</f>
        <v>0</v>
      </c>
      <c r="BJ673" s="18" t="s">
        <v>85</v>
      </c>
      <c r="BK673" s="256">
        <f>ROUND(I673*H673,2)</f>
        <v>0</v>
      </c>
      <c r="BL673" s="18" t="s">
        <v>136</v>
      </c>
      <c r="BM673" s="255" t="s">
        <v>1111</v>
      </c>
    </row>
    <row r="674" s="13" customFormat="1">
      <c r="A674" s="13"/>
      <c r="B674" s="257"/>
      <c r="C674" s="258"/>
      <c r="D674" s="259" t="s">
        <v>138</v>
      </c>
      <c r="E674" s="260" t="s">
        <v>1</v>
      </c>
      <c r="F674" s="261" t="s">
        <v>1112</v>
      </c>
      <c r="G674" s="258"/>
      <c r="H674" s="260" t="s">
        <v>1</v>
      </c>
      <c r="I674" s="262"/>
      <c r="J674" s="258"/>
      <c r="K674" s="258"/>
      <c r="L674" s="263"/>
      <c r="M674" s="264"/>
      <c r="N674" s="265"/>
      <c r="O674" s="265"/>
      <c r="P674" s="265"/>
      <c r="Q674" s="265"/>
      <c r="R674" s="265"/>
      <c r="S674" s="265"/>
      <c r="T674" s="26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67" t="s">
        <v>138</v>
      </c>
      <c r="AU674" s="267" t="s">
        <v>87</v>
      </c>
      <c r="AV674" s="13" t="s">
        <v>85</v>
      </c>
      <c r="AW674" s="13" t="s">
        <v>34</v>
      </c>
      <c r="AX674" s="13" t="s">
        <v>78</v>
      </c>
      <c r="AY674" s="267" t="s">
        <v>129</v>
      </c>
    </row>
    <row r="675" s="14" customFormat="1">
      <c r="A675" s="14"/>
      <c r="B675" s="268"/>
      <c r="C675" s="269"/>
      <c r="D675" s="259" t="s">
        <v>138</v>
      </c>
      <c r="E675" s="270" t="s">
        <v>1</v>
      </c>
      <c r="F675" s="271" t="s">
        <v>136</v>
      </c>
      <c r="G675" s="269"/>
      <c r="H675" s="272">
        <v>4</v>
      </c>
      <c r="I675" s="273"/>
      <c r="J675" s="269"/>
      <c r="K675" s="269"/>
      <c r="L675" s="274"/>
      <c r="M675" s="275"/>
      <c r="N675" s="276"/>
      <c r="O675" s="276"/>
      <c r="P675" s="276"/>
      <c r="Q675" s="276"/>
      <c r="R675" s="276"/>
      <c r="S675" s="276"/>
      <c r="T675" s="27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78" t="s">
        <v>138</v>
      </c>
      <c r="AU675" s="278" t="s">
        <v>87</v>
      </c>
      <c r="AV675" s="14" t="s">
        <v>87</v>
      </c>
      <c r="AW675" s="14" t="s">
        <v>34</v>
      </c>
      <c r="AX675" s="14" t="s">
        <v>78</v>
      </c>
      <c r="AY675" s="278" t="s">
        <v>129</v>
      </c>
    </row>
    <row r="676" s="15" customFormat="1">
      <c r="A676" s="15"/>
      <c r="B676" s="279"/>
      <c r="C676" s="280"/>
      <c r="D676" s="259" t="s">
        <v>138</v>
      </c>
      <c r="E676" s="281" t="s">
        <v>1</v>
      </c>
      <c r="F676" s="282" t="s">
        <v>141</v>
      </c>
      <c r="G676" s="280"/>
      <c r="H676" s="283">
        <v>4</v>
      </c>
      <c r="I676" s="284"/>
      <c r="J676" s="280"/>
      <c r="K676" s="280"/>
      <c r="L676" s="285"/>
      <c r="M676" s="286"/>
      <c r="N676" s="287"/>
      <c r="O676" s="287"/>
      <c r="P676" s="287"/>
      <c r="Q676" s="287"/>
      <c r="R676" s="287"/>
      <c r="S676" s="287"/>
      <c r="T676" s="288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89" t="s">
        <v>138</v>
      </c>
      <c r="AU676" s="289" t="s">
        <v>87</v>
      </c>
      <c r="AV676" s="15" t="s">
        <v>136</v>
      </c>
      <c r="AW676" s="15" t="s">
        <v>34</v>
      </c>
      <c r="AX676" s="15" t="s">
        <v>85</v>
      </c>
      <c r="AY676" s="289" t="s">
        <v>129</v>
      </c>
    </row>
    <row r="677" s="2" customFormat="1" ht="16.5" customHeight="1">
      <c r="A677" s="39"/>
      <c r="B677" s="40"/>
      <c r="C677" s="244" t="s">
        <v>1113</v>
      </c>
      <c r="D677" s="244" t="s">
        <v>131</v>
      </c>
      <c r="E677" s="245" t="s">
        <v>1109</v>
      </c>
      <c r="F677" s="246" t="s">
        <v>1110</v>
      </c>
      <c r="G677" s="247" t="s">
        <v>224</v>
      </c>
      <c r="H677" s="248">
        <v>41</v>
      </c>
      <c r="I677" s="249"/>
      <c r="J677" s="250">
        <f>ROUND(I677*H677,2)</f>
        <v>0</v>
      </c>
      <c r="K677" s="246" t="s">
        <v>135</v>
      </c>
      <c r="L677" s="45"/>
      <c r="M677" s="251" t="s">
        <v>1</v>
      </c>
      <c r="N677" s="252" t="s">
        <v>43</v>
      </c>
      <c r="O677" s="92"/>
      <c r="P677" s="253">
        <f>O677*H677</f>
        <v>0</v>
      </c>
      <c r="Q677" s="253">
        <v>0.00034000000000000002</v>
      </c>
      <c r="R677" s="253">
        <f>Q677*H677</f>
        <v>0.013940000000000001</v>
      </c>
      <c r="S677" s="253">
        <v>0</v>
      </c>
      <c r="T677" s="254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55" t="s">
        <v>136</v>
      </c>
      <c r="AT677" s="255" t="s">
        <v>131</v>
      </c>
      <c r="AU677" s="255" t="s">
        <v>87</v>
      </c>
      <c r="AY677" s="18" t="s">
        <v>129</v>
      </c>
      <c r="BE677" s="256">
        <f>IF(N677="základní",J677,0)</f>
        <v>0</v>
      </c>
      <c r="BF677" s="256">
        <f>IF(N677="snížená",J677,0)</f>
        <v>0</v>
      </c>
      <c r="BG677" s="256">
        <f>IF(N677="zákl. přenesená",J677,0)</f>
        <v>0</v>
      </c>
      <c r="BH677" s="256">
        <f>IF(N677="sníž. přenesená",J677,0)</f>
        <v>0</v>
      </c>
      <c r="BI677" s="256">
        <f>IF(N677="nulová",J677,0)</f>
        <v>0</v>
      </c>
      <c r="BJ677" s="18" t="s">
        <v>85</v>
      </c>
      <c r="BK677" s="256">
        <f>ROUND(I677*H677,2)</f>
        <v>0</v>
      </c>
      <c r="BL677" s="18" t="s">
        <v>136</v>
      </c>
      <c r="BM677" s="255" t="s">
        <v>1114</v>
      </c>
    </row>
    <row r="678" s="13" customFormat="1">
      <c r="A678" s="13"/>
      <c r="B678" s="257"/>
      <c r="C678" s="258"/>
      <c r="D678" s="259" t="s">
        <v>138</v>
      </c>
      <c r="E678" s="260" t="s">
        <v>1</v>
      </c>
      <c r="F678" s="261" t="s">
        <v>1115</v>
      </c>
      <c r="G678" s="258"/>
      <c r="H678" s="260" t="s">
        <v>1</v>
      </c>
      <c r="I678" s="262"/>
      <c r="J678" s="258"/>
      <c r="K678" s="258"/>
      <c r="L678" s="263"/>
      <c r="M678" s="264"/>
      <c r="N678" s="265"/>
      <c r="O678" s="265"/>
      <c r="P678" s="265"/>
      <c r="Q678" s="265"/>
      <c r="R678" s="265"/>
      <c r="S678" s="265"/>
      <c r="T678" s="26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67" t="s">
        <v>138</v>
      </c>
      <c r="AU678" s="267" t="s">
        <v>87</v>
      </c>
      <c r="AV678" s="13" t="s">
        <v>85</v>
      </c>
      <c r="AW678" s="13" t="s">
        <v>34</v>
      </c>
      <c r="AX678" s="13" t="s">
        <v>78</v>
      </c>
      <c r="AY678" s="267" t="s">
        <v>129</v>
      </c>
    </row>
    <row r="679" s="14" customFormat="1">
      <c r="A679" s="14"/>
      <c r="B679" s="268"/>
      <c r="C679" s="269"/>
      <c r="D679" s="259" t="s">
        <v>138</v>
      </c>
      <c r="E679" s="270" t="s">
        <v>1</v>
      </c>
      <c r="F679" s="271" t="s">
        <v>338</v>
      </c>
      <c r="G679" s="269"/>
      <c r="H679" s="272">
        <v>41</v>
      </c>
      <c r="I679" s="273"/>
      <c r="J679" s="269"/>
      <c r="K679" s="269"/>
      <c r="L679" s="274"/>
      <c r="M679" s="275"/>
      <c r="N679" s="276"/>
      <c r="O679" s="276"/>
      <c r="P679" s="276"/>
      <c r="Q679" s="276"/>
      <c r="R679" s="276"/>
      <c r="S679" s="276"/>
      <c r="T679" s="277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78" t="s">
        <v>138</v>
      </c>
      <c r="AU679" s="278" t="s">
        <v>87</v>
      </c>
      <c r="AV679" s="14" t="s">
        <v>87</v>
      </c>
      <c r="AW679" s="14" t="s">
        <v>34</v>
      </c>
      <c r="AX679" s="14" t="s">
        <v>78</v>
      </c>
      <c r="AY679" s="278" t="s">
        <v>129</v>
      </c>
    </row>
    <row r="680" s="15" customFormat="1">
      <c r="A680" s="15"/>
      <c r="B680" s="279"/>
      <c r="C680" s="280"/>
      <c r="D680" s="259" t="s">
        <v>138</v>
      </c>
      <c r="E680" s="281" t="s">
        <v>1</v>
      </c>
      <c r="F680" s="282" t="s">
        <v>141</v>
      </c>
      <c r="G680" s="280"/>
      <c r="H680" s="283">
        <v>41</v>
      </c>
      <c r="I680" s="284"/>
      <c r="J680" s="280"/>
      <c r="K680" s="280"/>
      <c r="L680" s="285"/>
      <c r="M680" s="286"/>
      <c r="N680" s="287"/>
      <c r="O680" s="287"/>
      <c r="P680" s="287"/>
      <c r="Q680" s="287"/>
      <c r="R680" s="287"/>
      <c r="S680" s="287"/>
      <c r="T680" s="288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89" t="s">
        <v>138</v>
      </c>
      <c r="AU680" s="289" t="s">
        <v>87</v>
      </c>
      <c r="AV680" s="15" t="s">
        <v>136</v>
      </c>
      <c r="AW680" s="15" t="s">
        <v>34</v>
      </c>
      <c r="AX680" s="15" t="s">
        <v>85</v>
      </c>
      <c r="AY680" s="289" t="s">
        <v>129</v>
      </c>
    </row>
    <row r="681" s="2" customFormat="1" ht="16.5" customHeight="1">
      <c r="A681" s="39"/>
      <c r="B681" s="40"/>
      <c r="C681" s="244" t="s">
        <v>1116</v>
      </c>
      <c r="D681" s="244" t="s">
        <v>131</v>
      </c>
      <c r="E681" s="245" t="s">
        <v>1117</v>
      </c>
      <c r="F681" s="246" t="s">
        <v>1118</v>
      </c>
      <c r="G681" s="247" t="s">
        <v>224</v>
      </c>
      <c r="H681" s="248">
        <v>3</v>
      </c>
      <c r="I681" s="249"/>
      <c r="J681" s="250">
        <f>ROUND(I681*H681,2)</f>
        <v>0</v>
      </c>
      <c r="K681" s="246" t="s">
        <v>135</v>
      </c>
      <c r="L681" s="45"/>
      <c r="M681" s="251" t="s">
        <v>1</v>
      </c>
      <c r="N681" s="252" t="s">
        <v>43</v>
      </c>
      <c r="O681" s="92"/>
      <c r="P681" s="253">
        <f>O681*H681</f>
        <v>0</v>
      </c>
      <c r="Q681" s="253">
        <v>0.0043</v>
      </c>
      <c r="R681" s="253">
        <f>Q681*H681</f>
        <v>0.0129</v>
      </c>
      <c r="S681" s="253">
        <v>0</v>
      </c>
      <c r="T681" s="254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55" t="s">
        <v>136</v>
      </c>
      <c r="AT681" s="255" t="s">
        <v>131</v>
      </c>
      <c r="AU681" s="255" t="s">
        <v>87</v>
      </c>
      <c r="AY681" s="18" t="s">
        <v>129</v>
      </c>
      <c r="BE681" s="256">
        <f>IF(N681="základní",J681,0)</f>
        <v>0</v>
      </c>
      <c r="BF681" s="256">
        <f>IF(N681="snížená",J681,0)</f>
        <v>0</v>
      </c>
      <c r="BG681" s="256">
        <f>IF(N681="zákl. přenesená",J681,0)</f>
        <v>0</v>
      </c>
      <c r="BH681" s="256">
        <f>IF(N681="sníž. přenesená",J681,0)</f>
        <v>0</v>
      </c>
      <c r="BI681" s="256">
        <f>IF(N681="nulová",J681,0)</f>
        <v>0</v>
      </c>
      <c r="BJ681" s="18" t="s">
        <v>85</v>
      </c>
      <c r="BK681" s="256">
        <f>ROUND(I681*H681,2)</f>
        <v>0</v>
      </c>
      <c r="BL681" s="18" t="s">
        <v>136</v>
      </c>
      <c r="BM681" s="255" t="s">
        <v>1119</v>
      </c>
    </row>
    <row r="682" s="13" customFormat="1">
      <c r="A682" s="13"/>
      <c r="B682" s="257"/>
      <c r="C682" s="258"/>
      <c r="D682" s="259" t="s">
        <v>138</v>
      </c>
      <c r="E682" s="260" t="s">
        <v>1</v>
      </c>
      <c r="F682" s="261" t="s">
        <v>1120</v>
      </c>
      <c r="G682" s="258"/>
      <c r="H682" s="260" t="s">
        <v>1</v>
      </c>
      <c r="I682" s="262"/>
      <c r="J682" s="258"/>
      <c r="K682" s="258"/>
      <c r="L682" s="263"/>
      <c r="M682" s="264"/>
      <c r="N682" s="265"/>
      <c r="O682" s="265"/>
      <c r="P682" s="265"/>
      <c r="Q682" s="265"/>
      <c r="R682" s="265"/>
      <c r="S682" s="265"/>
      <c r="T682" s="26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67" t="s">
        <v>138</v>
      </c>
      <c r="AU682" s="267" t="s">
        <v>87</v>
      </c>
      <c r="AV682" s="13" t="s">
        <v>85</v>
      </c>
      <c r="AW682" s="13" t="s">
        <v>34</v>
      </c>
      <c r="AX682" s="13" t="s">
        <v>78</v>
      </c>
      <c r="AY682" s="267" t="s">
        <v>129</v>
      </c>
    </row>
    <row r="683" s="14" customFormat="1">
      <c r="A683" s="14"/>
      <c r="B683" s="268"/>
      <c r="C683" s="269"/>
      <c r="D683" s="259" t="s">
        <v>138</v>
      </c>
      <c r="E683" s="270" t="s">
        <v>1</v>
      </c>
      <c r="F683" s="271" t="s">
        <v>147</v>
      </c>
      <c r="G683" s="269"/>
      <c r="H683" s="272">
        <v>3</v>
      </c>
      <c r="I683" s="273"/>
      <c r="J683" s="269"/>
      <c r="K683" s="269"/>
      <c r="L683" s="274"/>
      <c r="M683" s="275"/>
      <c r="N683" s="276"/>
      <c r="O683" s="276"/>
      <c r="P683" s="276"/>
      <c r="Q683" s="276"/>
      <c r="R683" s="276"/>
      <c r="S683" s="276"/>
      <c r="T683" s="27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78" t="s">
        <v>138</v>
      </c>
      <c r="AU683" s="278" t="s">
        <v>87</v>
      </c>
      <c r="AV683" s="14" t="s">
        <v>87</v>
      </c>
      <c r="AW683" s="14" t="s">
        <v>34</v>
      </c>
      <c r="AX683" s="14" t="s">
        <v>78</v>
      </c>
      <c r="AY683" s="278" t="s">
        <v>129</v>
      </c>
    </row>
    <row r="684" s="15" customFormat="1">
      <c r="A684" s="15"/>
      <c r="B684" s="279"/>
      <c r="C684" s="280"/>
      <c r="D684" s="259" t="s">
        <v>138</v>
      </c>
      <c r="E684" s="281" t="s">
        <v>1</v>
      </c>
      <c r="F684" s="282" t="s">
        <v>141</v>
      </c>
      <c r="G684" s="280"/>
      <c r="H684" s="283">
        <v>3</v>
      </c>
      <c r="I684" s="284"/>
      <c r="J684" s="280"/>
      <c r="K684" s="280"/>
      <c r="L684" s="285"/>
      <c r="M684" s="286"/>
      <c r="N684" s="287"/>
      <c r="O684" s="287"/>
      <c r="P684" s="287"/>
      <c r="Q684" s="287"/>
      <c r="R684" s="287"/>
      <c r="S684" s="287"/>
      <c r="T684" s="288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89" t="s">
        <v>138</v>
      </c>
      <c r="AU684" s="289" t="s">
        <v>87</v>
      </c>
      <c r="AV684" s="15" t="s">
        <v>136</v>
      </c>
      <c r="AW684" s="15" t="s">
        <v>34</v>
      </c>
      <c r="AX684" s="15" t="s">
        <v>85</v>
      </c>
      <c r="AY684" s="289" t="s">
        <v>129</v>
      </c>
    </row>
    <row r="685" s="2" customFormat="1" ht="16.5" customHeight="1">
      <c r="A685" s="39"/>
      <c r="B685" s="40"/>
      <c r="C685" s="244" t="s">
        <v>1121</v>
      </c>
      <c r="D685" s="244" t="s">
        <v>131</v>
      </c>
      <c r="E685" s="245" t="s">
        <v>1122</v>
      </c>
      <c r="F685" s="246" t="s">
        <v>1123</v>
      </c>
      <c r="G685" s="247" t="s">
        <v>134</v>
      </c>
      <c r="H685" s="248">
        <v>16.800000000000001</v>
      </c>
      <c r="I685" s="249"/>
      <c r="J685" s="250">
        <f>ROUND(I685*H685,2)</f>
        <v>0</v>
      </c>
      <c r="K685" s="246" t="s">
        <v>135</v>
      </c>
      <c r="L685" s="45"/>
      <c r="M685" s="251" t="s">
        <v>1</v>
      </c>
      <c r="N685" s="252" t="s">
        <v>43</v>
      </c>
      <c r="O685" s="92"/>
      <c r="P685" s="253">
        <f>O685*H685</f>
        <v>0</v>
      </c>
      <c r="Q685" s="253">
        <v>0.00036000000000000002</v>
      </c>
      <c r="R685" s="253">
        <f>Q685*H685</f>
        <v>0.0060480000000000004</v>
      </c>
      <c r="S685" s="253">
        <v>0</v>
      </c>
      <c r="T685" s="254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55" t="s">
        <v>136</v>
      </c>
      <c r="AT685" s="255" t="s">
        <v>131</v>
      </c>
      <c r="AU685" s="255" t="s">
        <v>87</v>
      </c>
      <c r="AY685" s="18" t="s">
        <v>129</v>
      </c>
      <c r="BE685" s="256">
        <f>IF(N685="základní",J685,0)</f>
        <v>0</v>
      </c>
      <c r="BF685" s="256">
        <f>IF(N685="snížená",J685,0)</f>
        <v>0</v>
      </c>
      <c r="BG685" s="256">
        <f>IF(N685="zákl. přenesená",J685,0)</f>
        <v>0</v>
      </c>
      <c r="BH685" s="256">
        <f>IF(N685="sníž. přenesená",J685,0)</f>
        <v>0</v>
      </c>
      <c r="BI685" s="256">
        <f>IF(N685="nulová",J685,0)</f>
        <v>0</v>
      </c>
      <c r="BJ685" s="18" t="s">
        <v>85</v>
      </c>
      <c r="BK685" s="256">
        <f>ROUND(I685*H685,2)</f>
        <v>0</v>
      </c>
      <c r="BL685" s="18" t="s">
        <v>136</v>
      </c>
      <c r="BM685" s="255" t="s">
        <v>1124</v>
      </c>
    </row>
    <row r="686" s="13" customFormat="1">
      <c r="A686" s="13"/>
      <c r="B686" s="257"/>
      <c r="C686" s="258"/>
      <c r="D686" s="259" t="s">
        <v>138</v>
      </c>
      <c r="E686" s="260" t="s">
        <v>1</v>
      </c>
      <c r="F686" s="261" t="s">
        <v>1125</v>
      </c>
      <c r="G686" s="258"/>
      <c r="H686" s="260" t="s">
        <v>1</v>
      </c>
      <c r="I686" s="262"/>
      <c r="J686" s="258"/>
      <c r="K686" s="258"/>
      <c r="L686" s="263"/>
      <c r="M686" s="264"/>
      <c r="N686" s="265"/>
      <c r="O686" s="265"/>
      <c r="P686" s="265"/>
      <c r="Q686" s="265"/>
      <c r="R686" s="265"/>
      <c r="S686" s="265"/>
      <c r="T686" s="26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67" t="s">
        <v>138</v>
      </c>
      <c r="AU686" s="267" t="s">
        <v>87</v>
      </c>
      <c r="AV686" s="13" t="s">
        <v>85</v>
      </c>
      <c r="AW686" s="13" t="s">
        <v>34</v>
      </c>
      <c r="AX686" s="13" t="s">
        <v>78</v>
      </c>
      <c r="AY686" s="267" t="s">
        <v>129</v>
      </c>
    </row>
    <row r="687" s="14" customFormat="1">
      <c r="A687" s="14"/>
      <c r="B687" s="268"/>
      <c r="C687" s="269"/>
      <c r="D687" s="259" t="s">
        <v>138</v>
      </c>
      <c r="E687" s="270" t="s">
        <v>1</v>
      </c>
      <c r="F687" s="271" t="s">
        <v>1126</v>
      </c>
      <c r="G687" s="269"/>
      <c r="H687" s="272">
        <v>16.800000000000001</v>
      </c>
      <c r="I687" s="273"/>
      <c r="J687" s="269"/>
      <c r="K687" s="269"/>
      <c r="L687" s="274"/>
      <c r="M687" s="275"/>
      <c r="N687" s="276"/>
      <c r="O687" s="276"/>
      <c r="P687" s="276"/>
      <c r="Q687" s="276"/>
      <c r="R687" s="276"/>
      <c r="S687" s="276"/>
      <c r="T687" s="277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78" t="s">
        <v>138</v>
      </c>
      <c r="AU687" s="278" t="s">
        <v>87</v>
      </c>
      <c r="AV687" s="14" t="s">
        <v>87</v>
      </c>
      <c r="AW687" s="14" t="s">
        <v>34</v>
      </c>
      <c r="AX687" s="14" t="s">
        <v>78</v>
      </c>
      <c r="AY687" s="278" t="s">
        <v>129</v>
      </c>
    </row>
    <row r="688" s="15" customFormat="1">
      <c r="A688" s="15"/>
      <c r="B688" s="279"/>
      <c r="C688" s="280"/>
      <c r="D688" s="259" t="s">
        <v>138</v>
      </c>
      <c r="E688" s="281" t="s">
        <v>1</v>
      </c>
      <c r="F688" s="282" t="s">
        <v>141</v>
      </c>
      <c r="G688" s="280"/>
      <c r="H688" s="283">
        <v>16.800000000000001</v>
      </c>
      <c r="I688" s="284"/>
      <c r="J688" s="280"/>
      <c r="K688" s="280"/>
      <c r="L688" s="285"/>
      <c r="M688" s="286"/>
      <c r="N688" s="287"/>
      <c r="O688" s="287"/>
      <c r="P688" s="287"/>
      <c r="Q688" s="287"/>
      <c r="R688" s="287"/>
      <c r="S688" s="287"/>
      <c r="T688" s="288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89" t="s">
        <v>138</v>
      </c>
      <c r="AU688" s="289" t="s">
        <v>87</v>
      </c>
      <c r="AV688" s="15" t="s">
        <v>136</v>
      </c>
      <c r="AW688" s="15" t="s">
        <v>34</v>
      </c>
      <c r="AX688" s="15" t="s">
        <v>85</v>
      </c>
      <c r="AY688" s="289" t="s">
        <v>129</v>
      </c>
    </row>
    <row r="689" s="2" customFormat="1" ht="16.5" customHeight="1">
      <c r="A689" s="39"/>
      <c r="B689" s="40"/>
      <c r="C689" s="244" t="s">
        <v>1127</v>
      </c>
      <c r="D689" s="244" t="s">
        <v>131</v>
      </c>
      <c r="E689" s="245" t="s">
        <v>1128</v>
      </c>
      <c r="F689" s="246" t="s">
        <v>1129</v>
      </c>
      <c r="G689" s="247" t="s">
        <v>134</v>
      </c>
      <c r="H689" s="248">
        <v>79.200000000000003</v>
      </c>
      <c r="I689" s="249"/>
      <c r="J689" s="250">
        <f>ROUND(I689*H689,2)</f>
        <v>0</v>
      </c>
      <c r="K689" s="246" t="s">
        <v>135</v>
      </c>
      <c r="L689" s="45"/>
      <c r="M689" s="251" t="s">
        <v>1</v>
      </c>
      <c r="N689" s="252" t="s">
        <v>43</v>
      </c>
      <c r="O689" s="92"/>
      <c r="P689" s="253">
        <f>O689*H689</f>
        <v>0</v>
      </c>
      <c r="Q689" s="253">
        <v>0.00025000000000000001</v>
      </c>
      <c r="R689" s="253">
        <f>Q689*H689</f>
        <v>0.019800000000000002</v>
      </c>
      <c r="S689" s="253">
        <v>0</v>
      </c>
      <c r="T689" s="254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55" t="s">
        <v>136</v>
      </c>
      <c r="AT689" s="255" t="s">
        <v>131</v>
      </c>
      <c r="AU689" s="255" t="s">
        <v>87</v>
      </c>
      <c r="AY689" s="18" t="s">
        <v>129</v>
      </c>
      <c r="BE689" s="256">
        <f>IF(N689="základní",J689,0)</f>
        <v>0</v>
      </c>
      <c r="BF689" s="256">
        <f>IF(N689="snížená",J689,0)</f>
        <v>0</v>
      </c>
      <c r="BG689" s="256">
        <f>IF(N689="zákl. přenesená",J689,0)</f>
        <v>0</v>
      </c>
      <c r="BH689" s="256">
        <f>IF(N689="sníž. přenesená",J689,0)</f>
        <v>0</v>
      </c>
      <c r="BI689" s="256">
        <f>IF(N689="nulová",J689,0)</f>
        <v>0</v>
      </c>
      <c r="BJ689" s="18" t="s">
        <v>85</v>
      </c>
      <c r="BK689" s="256">
        <f>ROUND(I689*H689,2)</f>
        <v>0</v>
      </c>
      <c r="BL689" s="18" t="s">
        <v>136</v>
      </c>
      <c r="BM689" s="255" t="s">
        <v>1130</v>
      </c>
    </row>
    <row r="690" s="13" customFormat="1">
      <c r="A690" s="13"/>
      <c r="B690" s="257"/>
      <c r="C690" s="258"/>
      <c r="D690" s="259" t="s">
        <v>138</v>
      </c>
      <c r="E690" s="260" t="s">
        <v>1</v>
      </c>
      <c r="F690" s="261" t="s">
        <v>636</v>
      </c>
      <c r="G690" s="258"/>
      <c r="H690" s="260" t="s">
        <v>1</v>
      </c>
      <c r="I690" s="262"/>
      <c r="J690" s="258"/>
      <c r="K690" s="258"/>
      <c r="L690" s="263"/>
      <c r="M690" s="264"/>
      <c r="N690" s="265"/>
      <c r="O690" s="265"/>
      <c r="P690" s="265"/>
      <c r="Q690" s="265"/>
      <c r="R690" s="265"/>
      <c r="S690" s="265"/>
      <c r="T690" s="26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67" t="s">
        <v>138</v>
      </c>
      <c r="AU690" s="267" t="s">
        <v>87</v>
      </c>
      <c r="AV690" s="13" t="s">
        <v>85</v>
      </c>
      <c r="AW690" s="13" t="s">
        <v>34</v>
      </c>
      <c r="AX690" s="13" t="s">
        <v>78</v>
      </c>
      <c r="AY690" s="267" t="s">
        <v>129</v>
      </c>
    </row>
    <row r="691" s="14" customFormat="1">
      <c r="A691" s="14"/>
      <c r="B691" s="268"/>
      <c r="C691" s="269"/>
      <c r="D691" s="259" t="s">
        <v>138</v>
      </c>
      <c r="E691" s="270" t="s">
        <v>1</v>
      </c>
      <c r="F691" s="271" t="s">
        <v>1131</v>
      </c>
      <c r="G691" s="269"/>
      <c r="H691" s="272">
        <v>79.200000000000003</v>
      </c>
      <c r="I691" s="273"/>
      <c r="J691" s="269"/>
      <c r="K691" s="269"/>
      <c r="L691" s="274"/>
      <c r="M691" s="275"/>
      <c r="N691" s="276"/>
      <c r="O691" s="276"/>
      <c r="P691" s="276"/>
      <c r="Q691" s="276"/>
      <c r="R691" s="276"/>
      <c r="S691" s="276"/>
      <c r="T691" s="277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78" t="s">
        <v>138</v>
      </c>
      <c r="AU691" s="278" t="s">
        <v>87</v>
      </c>
      <c r="AV691" s="14" t="s">
        <v>87</v>
      </c>
      <c r="AW691" s="14" t="s">
        <v>34</v>
      </c>
      <c r="AX691" s="14" t="s">
        <v>78</v>
      </c>
      <c r="AY691" s="278" t="s">
        <v>129</v>
      </c>
    </row>
    <row r="692" s="15" customFormat="1">
      <c r="A692" s="15"/>
      <c r="B692" s="279"/>
      <c r="C692" s="280"/>
      <c r="D692" s="259" t="s">
        <v>138</v>
      </c>
      <c r="E692" s="281" t="s">
        <v>1</v>
      </c>
      <c r="F692" s="282" t="s">
        <v>141</v>
      </c>
      <c r="G692" s="280"/>
      <c r="H692" s="283">
        <v>79.200000000000003</v>
      </c>
      <c r="I692" s="284"/>
      <c r="J692" s="280"/>
      <c r="K692" s="280"/>
      <c r="L692" s="285"/>
      <c r="M692" s="286"/>
      <c r="N692" s="287"/>
      <c r="O692" s="287"/>
      <c r="P692" s="287"/>
      <c r="Q692" s="287"/>
      <c r="R692" s="287"/>
      <c r="S692" s="287"/>
      <c r="T692" s="288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89" t="s">
        <v>138</v>
      </c>
      <c r="AU692" s="289" t="s">
        <v>87</v>
      </c>
      <c r="AV692" s="15" t="s">
        <v>136</v>
      </c>
      <c r="AW692" s="15" t="s">
        <v>34</v>
      </c>
      <c r="AX692" s="15" t="s">
        <v>85</v>
      </c>
      <c r="AY692" s="289" t="s">
        <v>129</v>
      </c>
    </row>
    <row r="693" s="2" customFormat="1" ht="16.5" customHeight="1">
      <c r="A693" s="39"/>
      <c r="B693" s="40"/>
      <c r="C693" s="244" t="s">
        <v>1132</v>
      </c>
      <c r="D693" s="244" t="s">
        <v>131</v>
      </c>
      <c r="E693" s="245" t="s">
        <v>1133</v>
      </c>
      <c r="F693" s="246" t="s">
        <v>1134</v>
      </c>
      <c r="G693" s="247" t="s">
        <v>134</v>
      </c>
      <c r="H693" s="248">
        <v>292</v>
      </c>
      <c r="I693" s="249"/>
      <c r="J693" s="250">
        <f>ROUND(I693*H693,2)</f>
        <v>0</v>
      </c>
      <c r="K693" s="246" t="s">
        <v>135</v>
      </c>
      <c r="L693" s="45"/>
      <c r="M693" s="251" t="s">
        <v>1</v>
      </c>
      <c r="N693" s="252" t="s">
        <v>43</v>
      </c>
      <c r="O693" s="92"/>
      <c r="P693" s="253">
        <f>O693*H693</f>
        <v>0</v>
      </c>
      <c r="Q693" s="253">
        <v>0.00048000000000000001</v>
      </c>
      <c r="R693" s="253">
        <f>Q693*H693</f>
        <v>0.14016000000000001</v>
      </c>
      <c r="S693" s="253">
        <v>0</v>
      </c>
      <c r="T693" s="254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55" t="s">
        <v>136</v>
      </c>
      <c r="AT693" s="255" t="s">
        <v>131</v>
      </c>
      <c r="AU693" s="255" t="s">
        <v>87</v>
      </c>
      <c r="AY693" s="18" t="s">
        <v>129</v>
      </c>
      <c r="BE693" s="256">
        <f>IF(N693="základní",J693,0)</f>
        <v>0</v>
      </c>
      <c r="BF693" s="256">
        <f>IF(N693="snížená",J693,0)</f>
        <v>0</v>
      </c>
      <c r="BG693" s="256">
        <f>IF(N693="zákl. přenesená",J693,0)</f>
        <v>0</v>
      </c>
      <c r="BH693" s="256">
        <f>IF(N693="sníž. přenesená",J693,0)</f>
        <v>0</v>
      </c>
      <c r="BI693" s="256">
        <f>IF(N693="nulová",J693,0)</f>
        <v>0</v>
      </c>
      <c r="BJ693" s="18" t="s">
        <v>85</v>
      </c>
      <c r="BK693" s="256">
        <f>ROUND(I693*H693,2)</f>
        <v>0</v>
      </c>
      <c r="BL693" s="18" t="s">
        <v>136</v>
      </c>
      <c r="BM693" s="255" t="s">
        <v>1135</v>
      </c>
    </row>
    <row r="694" s="13" customFormat="1">
      <c r="A694" s="13"/>
      <c r="B694" s="257"/>
      <c r="C694" s="258"/>
      <c r="D694" s="259" t="s">
        <v>138</v>
      </c>
      <c r="E694" s="260" t="s">
        <v>1</v>
      </c>
      <c r="F694" s="261" t="s">
        <v>1136</v>
      </c>
      <c r="G694" s="258"/>
      <c r="H694" s="260" t="s">
        <v>1</v>
      </c>
      <c r="I694" s="262"/>
      <c r="J694" s="258"/>
      <c r="K694" s="258"/>
      <c r="L694" s="263"/>
      <c r="M694" s="264"/>
      <c r="N694" s="265"/>
      <c r="O694" s="265"/>
      <c r="P694" s="265"/>
      <c r="Q694" s="265"/>
      <c r="R694" s="265"/>
      <c r="S694" s="265"/>
      <c r="T694" s="266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67" t="s">
        <v>138</v>
      </c>
      <c r="AU694" s="267" t="s">
        <v>87</v>
      </c>
      <c r="AV694" s="13" t="s">
        <v>85</v>
      </c>
      <c r="AW694" s="13" t="s">
        <v>34</v>
      </c>
      <c r="AX694" s="13" t="s">
        <v>78</v>
      </c>
      <c r="AY694" s="267" t="s">
        <v>129</v>
      </c>
    </row>
    <row r="695" s="14" customFormat="1">
      <c r="A695" s="14"/>
      <c r="B695" s="268"/>
      <c r="C695" s="269"/>
      <c r="D695" s="259" t="s">
        <v>138</v>
      </c>
      <c r="E695" s="270" t="s">
        <v>1</v>
      </c>
      <c r="F695" s="271" t="s">
        <v>1137</v>
      </c>
      <c r="G695" s="269"/>
      <c r="H695" s="272">
        <v>292</v>
      </c>
      <c r="I695" s="273"/>
      <c r="J695" s="269"/>
      <c r="K695" s="269"/>
      <c r="L695" s="274"/>
      <c r="M695" s="275"/>
      <c r="N695" s="276"/>
      <c r="O695" s="276"/>
      <c r="P695" s="276"/>
      <c r="Q695" s="276"/>
      <c r="R695" s="276"/>
      <c r="S695" s="276"/>
      <c r="T695" s="27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78" t="s">
        <v>138</v>
      </c>
      <c r="AU695" s="278" t="s">
        <v>87</v>
      </c>
      <c r="AV695" s="14" t="s">
        <v>87</v>
      </c>
      <c r="AW695" s="14" t="s">
        <v>34</v>
      </c>
      <c r="AX695" s="14" t="s">
        <v>78</v>
      </c>
      <c r="AY695" s="278" t="s">
        <v>129</v>
      </c>
    </row>
    <row r="696" s="15" customFormat="1">
      <c r="A696" s="15"/>
      <c r="B696" s="279"/>
      <c r="C696" s="280"/>
      <c r="D696" s="259" t="s">
        <v>138</v>
      </c>
      <c r="E696" s="281" t="s">
        <v>1</v>
      </c>
      <c r="F696" s="282" t="s">
        <v>141</v>
      </c>
      <c r="G696" s="280"/>
      <c r="H696" s="283">
        <v>292</v>
      </c>
      <c r="I696" s="284"/>
      <c r="J696" s="280"/>
      <c r="K696" s="280"/>
      <c r="L696" s="285"/>
      <c r="M696" s="286"/>
      <c r="N696" s="287"/>
      <c r="O696" s="287"/>
      <c r="P696" s="287"/>
      <c r="Q696" s="287"/>
      <c r="R696" s="287"/>
      <c r="S696" s="287"/>
      <c r="T696" s="288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89" t="s">
        <v>138</v>
      </c>
      <c r="AU696" s="289" t="s">
        <v>87</v>
      </c>
      <c r="AV696" s="15" t="s">
        <v>136</v>
      </c>
      <c r="AW696" s="15" t="s">
        <v>34</v>
      </c>
      <c r="AX696" s="15" t="s">
        <v>85</v>
      </c>
      <c r="AY696" s="289" t="s">
        <v>129</v>
      </c>
    </row>
    <row r="697" s="2" customFormat="1" ht="16.5" customHeight="1">
      <c r="A697" s="39"/>
      <c r="B697" s="40"/>
      <c r="C697" s="244" t="s">
        <v>1138</v>
      </c>
      <c r="D697" s="244" t="s">
        <v>131</v>
      </c>
      <c r="E697" s="245" t="s">
        <v>1133</v>
      </c>
      <c r="F697" s="246" t="s">
        <v>1134</v>
      </c>
      <c r="G697" s="247" t="s">
        <v>134</v>
      </c>
      <c r="H697" s="248">
        <v>378</v>
      </c>
      <c r="I697" s="249"/>
      <c r="J697" s="250">
        <f>ROUND(I697*H697,2)</f>
        <v>0</v>
      </c>
      <c r="K697" s="246" t="s">
        <v>135</v>
      </c>
      <c r="L697" s="45"/>
      <c r="M697" s="251" t="s">
        <v>1</v>
      </c>
      <c r="N697" s="252" t="s">
        <v>43</v>
      </c>
      <c r="O697" s="92"/>
      <c r="P697" s="253">
        <f>O697*H697</f>
        <v>0</v>
      </c>
      <c r="Q697" s="253">
        <v>0.00048000000000000001</v>
      </c>
      <c r="R697" s="253">
        <f>Q697*H697</f>
        <v>0.18144000000000002</v>
      </c>
      <c r="S697" s="253">
        <v>0</v>
      </c>
      <c r="T697" s="254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55" t="s">
        <v>136</v>
      </c>
      <c r="AT697" s="255" t="s">
        <v>131</v>
      </c>
      <c r="AU697" s="255" t="s">
        <v>87</v>
      </c>
      <c r="AY697" s="18" t="s">
        <v>129</v>
      </c>
      <c r="BE697" s="256">
        <f>IF(N697="základní",J697,0)</f>
        <v>0</v>
      </c>
      <c r="BF697" s="256">
        <f>IF(N697="snížená",J697,0)</f>
        <v>0</v>
      </c>
      <c r="BG697" s="256">
        <f>IF(N697="zákl. přenesená",J697,0)</f>
        <v>0</v>
      </c>
      <c r="BH697" s="256">
        <f>IF(N697="sníž. přenesená",J697,0)</f>
        <v>0</v>
      </c>
      <c r="BI697" s="256">
        <f>IF(N697="nulová",J697,0)</f>
        <v>0</v>
      </c>
      <c r="BJ697" s="18" t="s">
        <v>85</v>
      </c>
      <c r="BK697" s="256">
        <f>ROUND(I697*H697,2)</f>
        <v>0</v>
      </c>
      <c r="BL697" s="18" t="s">
        <v>136</v>
      </c>
      <c r="BM697" s="255" t="s">
        <v>1139</v>
      </c>
    </row>
    <row r="698" s="13" customFormat="1">
      <c r="A698" s="13"/>
      <c r="B698" s="257"/>
      <c r="C698" s="258"/>
      <c r="D698" s="259" t="s">
        <v>138</v>
      </c>
      <c r="E698" s="260" t="s">
        <v>1</v>
      </c>
      <c r="F698" s="261" t="s">
        <v>1140</v>
      </c>
      <c r="G698" s="258"/>
      <c r="H698" s="260" t="s">
        <v>1</v>
      </c>
      <c r="I698" s="262"/>
      <c r="J698" s="258"/>
      <c r="K698" s="258"/>
      <c r="L698" s="263"/>
      <c r="M698" s="264"/>
      <c r="N698" s="265"/>
      <c r="O698" s="265"/>
      <c r="P698" s="265"/>
      <c r="Q698" s="265"/>
      <c r="R698" s="265"/>
      <c r="S698" s="265"/>
      <c r="T698" s="26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67" t="s">
        <v>138</v>
      </c>
      <c r="AU698" s="267" t="s">
        <v>87</v>
      </c>
      <c r="AV698" s="13" t="s">
        <v>85</v>
      </c>
      <c r="AW698" s="13" t="s">
        <v>34</v>
      </c>
      <c r="AX698" s="13" t="s">
        <v>78</v>
      </c>
      <c r="AY698" s="267" t="s">
        <v>129</v>
      </c>
    </row>
    <row r="699" s="14" customFormat="1">
      <c r="A699" s="14"/>
      <c r="B699" s="268"/>
      <c r="C699" s="269"/>
      <c r="D699" s="259" t="s">
        <v>138</v>
      </c>
      <c r="E699" s="270" t="s">
        <v>1</v>
      </c>
      <c r="F699" s="271" t="s">
        <v>1141</v>
      </c>
      <c r="G699" s="269"/>
      <c r="H699" s="272">
        <v>378</v>
      </c>
      <c r="I699" s="273"/>
      <c r="J699" s="269"/>
      <c r="K699" s="269"/>
      <c r="L699" s="274"/>
      <c r="M699" s="275"/>
      <c r="N699" s="276"/>
      <c r="O699" s="276"/>
      <c r="P699" s="276"/>
      <c r="Q699" s="276"/>
      <c r="R699" s="276"/>
      <c r="S699" s="276"/>
      <c r="T699" s="27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78" t="s">
        <v>138</v>
      </c>
      <c r="AU699" s="278" t="s">
        <v>87</v>
      </c>
      <c r="AV699" s="14" t="s">
        <v>87</v>
      </c>
      <c r="AW699" s="14" t="s">
        <v>34</v>
      </c>
      <c r="AX699" s="14" t="s">
        <v>78</v>
      </c>
      <c r="AY699" s="278" t="s">
        <v>129</v>
      </c>
    </row>
    <row r="700" s="15" customFormat="1">
      <c r="A700" s="15"/>
      <c r="B700" s="279"/>
      <c r="C700" s="280"/>
      <c r="D700" s="259" t="s">
        <v>138</v>
      </c>
      <c r="E700" s="281" t="s">
        <v>1</v>
      </c>
      <c r="F700" s="282" t="s">
        <v>141</v>
      </c>
      <c r="G700" s="280"/>
      <c r="H700" s="283">
        <v>378</v>
      </c>
      <c r="I700" s="284"/>
      <c r="J700" s="280"/>
      <c r="K700" s="280"/>
      <c r="L700" s="285"/>
      <c r="M700" s="286"/>
      <c r="N700" s="287"/>
      <c r="O700" s="287"/>
      <c r="P700" s="287"/>
      <c r="Q700" s="287"/>
      <c r="R700" s="287"/>
      <c r="S700" s="287"/>
      <c r="T700" s="288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89" t="s">
        <v>138</v>
      </c>
      <c r="AU700" s="289" t="s">
        <v>87</v>
      </c>
      <c r="AV700" s="15" t="s">
        <v>136</v>
      </c>
      <c r="AW700" s="15" t="s">
        <v>34</v>
      </c>
      <c r="AX700" s="15" t="s">
        <v>85</v>
      </c>
      <c r="AY700" s="289" t="s">
        <v>129</v>
      </c>
    </row>
    <row r="701" s="2" customFormat="1" ht="16.5" customHeight="1">
      <c r="A701" s="39"/>
      <c r="B701" s="40"/>
      <c r="C701" s="244" t="s">
        <v>1142</v>
      </c>
      <c r="D701" s="244" t="s">
        <v>131</v>
      </c>
      <c r="E701" s="245" t="s">
        <v>1143</v>
      </c>
      <c r="F701" s="246" t="s">
        <v>1144</v>
      </c>
      <c r="G701" s="247" t="s">
        <v>224</v>
      </c>
      <c r="H701" s="248">
        <v>36</v>
      </c>
      <c r="I701" s="249"/>
      <c r="J701" s="250">
        <f>ROUND(I701*H701,2)</f>
        <v>0</v>
      </c>
      <c r="K701" s="246" t="s">
        <v>135</v>
      </c>
      <c r="L701" s="45"/>
      <c r="M701" s="251" t="s">
        <v>1</v>
      </c>
      <c r="N701" s="252" t="s">
        <v>43</v>
      </c>
      <c r="O701" s="92"/>
      <c r="P701" s="253">
        <f>O701*H701</f>
        <v>0</v>
      </c>
      <c r="Q701" s="253">
        <v>0</v>
      </c>
      <c r="R701" s="253">
        <f>Q701*H701</f>
        <v>0</v>
      </c>
      <c r="S701" s="253">
        <v>0.32400000000000001</v>
      </c>
      <c r="T701" s="254">
        <f>S701*H701</f>
        <v>11.664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55" t="s">
        <v>136</v>
      </c>
      <c r="AT701" s="255" t="s">
        <v>131</v>
      </c>
      <c r="AU701" s="255" t="s">
        <v>87</v>
      </c>
      <c r="AY701" s="18" t="s">
        <v>129</v>
      </c>
      <c r="BE701" s="256">
        <f>IF(N701="základní",J701,0)</f>
        <v>0</v>
      </c>
      <c r="BF701" s="256">
        <f>IF(N701="snížená",J701,0)</f>
        <v>0</v>
      </c>
      <c r="BG701" s="256">
        <f>IF(N701="zákl. přenesená",J701,0)</f>
        <v>0</v>
      </c>
      <c r="BH701" s="256">
        <f>IF(N701="sníž. přenesená",J701,0)</f>
        <v>0</v>
      </c>
      <c r="BI701" s="256">
        <f>IF(N701="nulová",J701,0)</f>
        <v>0</v>
      </c>
      <c r="BJ701" s="18" t="s">
        <v>85</v>
      </c>
      <c r="BK701" s="256">
        <f>ROUND(I701*H701,2)</f>
        <v>0</v>
      </c>
      <c r="BL701" s="18" t="s">
        <v>136</v>
      </c>
      <c r="BM701" s="255" t="s">
        <v>1145</v>
      </c>
    </row>
    <row r="702" s="13" customFormat="1">
      <c r="A702" s="13"/>
      <c r="B702" s="257"/>
      <c r="C702" s="258"/>
      <c r="D702" s="259" t="s">
        <v>138</v>
      </c>
      <c r="E702" s="260" t="s">
        <v>1</v>
      </c>
      <c r="F702" s="261" t="s">
        <v>1146</v>
      </c>
      <c r="G702" s="258"/>
      <c r="H702" s="260" t="s">
        <v>1</v>
      </c>
      <c r="I702" s="262"/>
      <c r="J702" s="258"/>
      <c r="K702" s="258"/>
      <c r="L702" s="263"/>
      <c r="M702" s="264"/>
      <c r="N702" s="265"/>
      <c r="O702" s="265"/>
      <c r="P702" s="265"/>
      <c r="Q702" s="265"/>
      <c r="R702" s="265"/>
      <c r="S702" s="265"/>
      <c r="T702" s="26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67" t="s">
        <v>138</v>
      </c>
      <c r="AU702" s="267" t="s">
        <v>87</v>
      </c>
      <c r="AV702" s="13" t="s">
        <v>85</v>
      </c>
      <c r="AW702" s="13" t="s">
        <v>34</v>
      </c>
      <c r="AX702" s="13" t="s">
        <v>78</v>
      </c>
      <c r="AY702" s="267" t="s">
        <v>129</v>
      </c>
    </row>
    <row r="703" s="14" customFormat="1">
      <c r="A703" s="14"/>
      <c r="B703" s="268"/>
      <c r="C703" s="269"/>
      <c r="D703" s="259" t="s">
        <v>138</v>
      </c>
      <c r="E703" s="270" t="s">
        <v>1</v>
      </c>
      <c r="F703" s="271" t="s">
        <v>306</v>
      </c>
      <c r="G703" s="269"/>
      <c r="H703" s="272">
        <v>36</v>
      </c>
      <c r="I703" s="273"/>
      <c r="J703" s="269"/>
      <c r="K703" s="269"/>
      <c r="L703" s="274"/>
      <c r="M703" s="275"/>
      <c r="N703" s="276"/>
      <c r="O703" s="276"/>
      <c r="P703" s="276"/>
      <c r="Q703" s="276"/>
      <c r="R703" s="276"/>
      <c r="S703" s="276"/>
      <c r="T703" s="27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78" t="s">
        <v>138</v>
      </c>
      <c r="AU703" s="278" t="s">
        <v>87</v>
      </c>
      <c r="AV703" s="14" t="s">
        <v>87</v>
      </c>
      <c r="AW703" s="14" t="s">
        <v>34</v>
      </c>
      <c r="AX703" s="14" t="s">
        <v>78</v>
      </c>
      <c r="AY703" s="278" t="s">
        <v>129</v>
      </c>
    </row>
    <row r="704" s="15" customFormat="1">
      <c r="A704" s="15"/>
      <c r="B704" s="279"/>
      <c r="C704" s="280"/>
      <c r="D704" s="259" t="s">
        <v>138</v>
      </c>
      <c r="E704" s="281" t="s">
        <v>1</v>
      </c>
      <c r="F704" s="282" t="s">
        <v>141</v>
      </c>
      <c r="G704" s="280"/>
      <c r="H704" s="283">
        <v>36</v>
      </c>
      <c r="I704" s="284"/>
      <c r="J704" s="280"/>
      <c r="K704" s="280"/>
      <c r="L704" s="285"/>
      <c r="M704" s="286"/>
      <c r="N704" s="287"/>
      <c r="O704" s="287"/>
      <c r="P704" s="287"/>
      <c r="Q704" s="287"/>
      <c r="R704" s="287"/>
      <c r="S704" s="287"/>
      <c r="T704" s="288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89" t="s">
        <v>138</v>
      </c>
      <c r="AU704" s="289" t="s">
        <v>87</v>
      </c>
      <c r="AV704" s="15" t="s">
        <v>136</v>
      </c>
      <c r="AW704" s="15" t="s">
        <v>34</v>
      </c>
      <c r="AX704" s="15" t="s">
        <v>85</v>
      </c>
      <c r="AY704" s="289" t="s">
        <v>129</v>
      </c>
    </row>
    <row r="705" s="2" customFormat="1" ht="16.5" customHeight="1">
      <c r="A705" s="39"/>
      <c r="B705" s="40"/>
      <c r="C705" s="244" t="s">
        <v>1076</v>
      </c>
      <c r="D705" s="244" t="s">
        <v>131</v>
      </c>
      <c r="E705" s="245" t="s">
        <v>1147</v>
      </c>
      <c r="F705" s="246" t="s">
        <v>1148</v>
      </c>
      <c r="G705" s="247" t="s">
        <v>134</v>
      </c>
      <c r="H705" s="248">
        <v>24</v>
      </c>
      <c r="I705" s="249"/>
      <c r="J705" s="250">
        <f>ROUND(I705*H705,2)</f>
        <v>0</v>
      </c>
      <c r="K705" s="246" t="s">
        <v>135</v>
      </c>
      <c r="L705" s="45"/>
      <c r="M705" s="251" t="s">
        <v>1</v>
      </c>
      <c r="N705" s="252" t="s">
        <v>43</v>
      </c>
      <c r="O705" s="92"/>
      <c r="P705" s="253">
        <f>O705*H705</f>
        <v>0</v>
      </c>
      <c r="Q705" s="253">
        <v>0</v>
      </c>
      <c r="R705" s="253">
        <f>Q705*H705</f>
        <v>0</v>
      </c>
      <c r="S705" s="253">
        <v>0.02</v>
      </c>
      <c r="T705" s="254">
        <f>S705*H705</f>
        <v>0.47999999999999998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55" t="s">
        <v>136</v>
      </c>
      <c r="AT705" s="255" t="s">
        <v>131</v>
      </c>
      <c r="AU705" s="255" t="s">
        <v>87</v>
      </c>
      <c r="AY705" s="18" t="s">
        <v>129</v>
      </c>
      <c r="BE705" s="256">
        <f>IF(N705="základní",J705,0)</f>
        <v>0</v>
      </c>
      <c r="BF705" s="256">
        <f>IF(N705="snížená",J705,0)</f>
        <v>0</v>
      </c>
      <c r="BG705" s="256">
        <f>IF(N705="zákl. přenesená",J705,0)</f>
        <v>0</v>
      </c>
      <c r="BH705" s="256">
        <f>IF(N705="sníž. přenesená",J705,0)</f>
        <v>0</v>
      </c>
      <c r="BI705" s="256">
        <f>IF(N705="nulová",J705,0)</f>
        <v>0</v>
      </c>
      <c r="BJ705" s="18" t="s">
        <v>85</v>
      </c>
      <c r="BK705" s="256">
        <f>ROUND(I705*H705,2)</f>
        <v>0</v>
      </c>
      <c r="BL705" s="18" t="s">
        <v>136</v>
      </c>
      <c r="BM705" s="255" t="s">
        <v>1149</v>
      </c>
    </row>
    <row r="706" s="13" customFormat="1">
      <c r="A706" s="13"/>
      <c r="B706" s="257"/>
      <c r="C706" s="258"/>
      <c r="D706" s="259" t="s">
        <v>138</v>
      </c>
      <c r="E706" s="260" t="s">
        <v>1</v>
      </c>
      <c r="F706" s="261" t="s">
        <v>1150</v>
      </c>
      <c r="G706" s="258"/>
      <c r="H706" s="260" t="s">
        <v>1</v>
      </c>
      <c r="I706" s="262"/>
      <c r="J706" s="258"/>
      <c r="K706" s="258"/>
      <c r="L706" s="263"/>
      <c r="M706" s="264"/>
      <c r="N706" s="265"/>
      <c r="O706" s="265"/>
      <c r="P706" s="265"/>
      <c r="Q706" s="265"/>
      <c r="R706" s="265"/>
      <c r="S706" s="265"/>
      <c r="T706" s="26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67" t="s">
        <v>138</v>
      </c>
      <c r="AU706" s="267" t="s">
        <v>87</v>
      </c>
      <c r="AV706" s="13" t="s">
        <v>85</v>
      </c>
      <c r="AW706" s="13" t="s">
        <v>34</v>
      </c>
      <c r="AX706" s="13" t="s">
        <v>78</v>
      </c>
      <c r="AY706" s="267" t="s">
        <v>129</v>
      </c>
    </row>
    <row r="707" s="14" customFormat="1">
      <c r="A707" s="14"/>
      <c r="B707" s="268"/>
      <c r="C707" s="269"/>
      <c r="D707" s="259" t="s">
        <v>138</v>
      </c>
      <c r="E707" s="270" t="s">
        <v>1</v>
      </c>
      <c r="F707" s="271" t="s">
        <v>254</v>
      </c>
      <c r="G707" s="269"/>
      <c r="H707" s="272">
        <v>24</v>
      </c>
      <c r="I707" s="273"/>
      <c r="J707" s="269"/>
      <c r="K707" s="269"/>
      <c r="L707" s="274"/>
      <c r="M707" s="275"/>
      <c r="N707" s="276"/>
      <c r="O707" s="276"/>
      <c r="P707" s="276"/>
      <c r="Q707" s="276"/>
      <c r="R707" s="276"/>
      <c r="S707" s="276"/>
      <c r="T707" s="277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78" t="s">
        <v>138</v>
      </c>
      <c r="AU707" s="278" t="s">
        <v>87</v>
      </c>
      <c r="AV707" s="14" t="s">
        <v>87</v>
      </c>
      <c r="AW707" s="14" t="s">
        <v>34</v>
      </c>
      <c r="AX707" s="14" t="s">
        <v>78</v>
      </c>
      <c r="AY707" s="278" t="s">
        <v>129</v>
      </c>
    </row>
    <row r="708" s="15" customFormat="1">
      <c r="A708" s="15"/>
      <c r="B708" s="279"/>
      <c r="C708" s="280"/>
      <c r="D708" s="259" t="s">
        <v>138</v>
      </c>
      <c r="E708" s="281" t="s">
        <v>1</v>
      </c>
      <c r="F708" s="282" t="s">
        <v>141</v>
      </c>
      <c r="G708" s="280"/>
      <c r="H708" s="283">
        <v>24</v>
      </c>
      <c r="I708" s="284"/>
      <c r="J708" s="280"/>
      <c r="K708" s="280"/>
      <c r="L708" s="285"/>
      <c r="M708" s="286"/>
      <c r="N708" s="287"/>
      <c r="O708" s="287"/>
      <c r="P708" s="287"/>
      <c r="Q708" s="287"/>
      <c r="R708" s="287"/>
      <c r="S708" s="287"/>
      <c r="T708" s="288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89" t="s">
        <v>138</v>
      </c>
      <c r="AU708" s="289" t="s">
        <v>87</v>
      </c>
      <c r="AV708" s="15" t="s">
        <v>136</v>
      </c>
      <c r="AW708" s="15" t="s">
        <v>34</v>
      </c>
      <c r="AX708" s="15" t="s">
        <v>85</v>
      </c>
      <c r="AY708" s="289" t="s">
        <v>129</v>
      </c>
    </row>
    <row r="709" s="2" customFormat="1" ht="16.5" customHeight="1">
      <c r="A709" s="39"/>
      <c r="B709" s="40"/>
      <c r="C709" s="244" t="s">
        <v>1151</v>
      </c>
      <c r="D709" s="244" t="s">
        <v>131</v>
      </c>
      <c r="E709" s="245" t="s">
        <v>1147</v>
      </c>
      <c r="F709" s="246" t="s">
        <v>1148</v>
      </c>
      <c r="G709" s="247" t="s">
        <v>134</v>
      </c>
      <c r="H709" s="248">
        <v>1.5</v>
      </c>
      <c r="I709" s="249"/>
      <c r="J709" s="250">
        <f>ROUND(I709*H709,2)</f>
        <v>0</v>
      </c>
      <c r="K709" s="246" t="s">
        <v>135</v>
      </c>
      <c r="L709" s="45"/>
      <c r="M709" s="251" t="s">
        <v>1</v>
      </c>
      <c r="N709" s="252" t="s">
        <v>43</v>
      </c>
      <c r="O709" s="92"/>
      <c r="P709" s="253">
        <f>O709*H709</f>
        <v>0</v>
      </c>
      <c r="Q709" s="253">
        <v>0</v>
      </c>
      <c r="R709" s="253">
        <f>Q709*H709</f>
        <v>0</v>
      </c>
      <c r="S709" s="253">
        <v>0.02</v>
      </c>
      <c r="T709" s="254">
        <f>S709*H709</f>
        <v>0.029999999999999999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55" t="s">
        <v>136</v>
      </c>
      <c r="AT709" s="255" t="s">
        <v>131</v>
      </c>
      <c r="AU709" s="255" t="s">
        <v>87</v>
      </c>
      <c r="AY709" s="18" t="s">
        <v>129</v>
      </c>
      <c r="BE709" s="256">
        <f>IF(N709="základní",J709,0)</f>
        <v>0</v>
      </c>
      <c r="BF709" s="256">
        <f>IF(N709="snížená",J709,0)</f>
        <v>0</v>
      </c>
      <c r="BG709" s="256">
        <f>IF(N709="zákl. přenesená",J709,0)</f>
        <v>0</v>
      </c>
      <c r="BH709" s="256">
        <f>IF(N709="sníž. přenesená",J709,0)</f>
        <v>0</v>
      </c>
      <c r="BI709" s="256">
        <f>IF(N709="nulová",J709,0)</f>
        <v>0</v>
      </c>
      <c r="BJ709" s="18" t="s">
        <v>85</v>
      </c>
      <c r="BK709" s="256">
        <f>ROUND(I709*H709,2)</f>
        <v>0</v>
      </c>
      <c r="BL709" s="18" t="s">
        <v>136</v>
      </c>
      <c r="BM709" s="255" t="s">
        <v>1152</v>
      </c>
    </row>
    <row r="710" s="13" customFormat="1">
      <c r="A710" s="13"/>
      <c r="B710" s="257"/>
      <c r="C710" s="258"/>
      <c r="D710" s="259" t="s">
        <v>138</v>
      </c>
      <c r="E710" s="260" t="s">
        <v>1</v>
      </c>
      <c r="F710" s="261" t="s">
        <v>1153</v>
      </c>
      <c r="G710" s="258"/>
      <c r="H710" s="260" t="s">
        <v>1</v>
      </c>
      <c r="I710" s="262"/>
      <c r="J710" s="258"/>
      <c r="K710" s="258"/>
      <c r="L710" s="263"/>
      <c r="M710" s="264"/>
      <c r="N710" s="265"/>
      <c r="O710" s="265"/>
      <c r="P710" s="265"/>
      <c r="Q710" s="265"/>
      <c r="R710" s="265"/>
      <c r="S710" s="265"/>
      <c r="T710" s="26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67" t="s">
        <v>138</v>
      </c>
      <c r="AU710" s="267" t="s">
        <v>87</v>
      </c>
      <c r="AV710" s="13" t="s">
        <v>85</v>
      </c>
      <c r="AW710" s="13" t="s">
        <v>34</v>
      </c>
      <c r="AX710" s="13" t="s">
        <v>78</v>
      </c>
      <c r="AY710" s="267" t="s">
        <v>129</v>
      </c>
    </row>
    <row r="711" s="14" customFormat="1">
      <c r="A711" s="14"/>
      <c r="B711" s="268"/>
      <c r="C711" s="269"/>
      <c r="D711" s="259" t="s">
        <v>138</v>
      </c>
      <c r="E711" s="270" t="s">
        <v>1</v>
      </c>
      <c r="F711" s="271" t="s">
        <v>1065</v>
      </c>
      <c r="G711" s="269"/>
      <c r="H711" s="272">
        <v>1.5</v>
      </c>
      <c r="I711" s="273"/>
      <c r="J711" s="269"/>
      <c r="K711" s="269"/>
      <c r="L711" s="274"/>
      <c r="M711" s="275"/>
      <c r="N711" s="276"/>
      <c r="O711" s="276"/>
      <c r="P711" s="276"/>
      <c r="Q711" s="276"/>
      <c r="R711" s="276"/>
      <c r="S711" s="276"/>
      <c r="T711" s="277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78" t="s">
        <v>138</v>
      </c>
      <c r="AU711" s="278" t="s">
        <v>87</v>
      </c>
      <c r="AV711" s="14" t="s">
        <v>87</v>
      </c>
      <c r="AW711" s="14" t="s">
        <v>34</v>
      </c>
      <c r="AX711" s="14" t="s">
        <v>78</v>
      </c>
      <c r="AY711" s="278" t="s">
        <v>129</v>
      </c>
    </row>
    <row r="712" s="15" customFormat="1">
      <c r="A712" s="15"/>
      <c r="B712" s="279"/>
      <c r="C712" s="280"/>
      <c r="D712" s="259" t="s">
        <v>138</v>
      </c>
      <c r="E712" s="281" t="s">
        <v>1</v>
      </c>
      <c r="F712" s="282" t="s">
        <v>141</v>
      </c>
      <c r="G712" s="280"/>
      <c r="H712" s="283">
        <v>1.5</v>
      </c>
      <c r="I712" s="284"/>
      <c r="J712" s="280"/>
      <c r="K712" s="280"/>
      <c r="L712" s="285"/>
      <c r="M712" s="286"/>
      <c r="N712" s="287"/>
      <c r="O712" s="287"/>
      <c r="P712" s="287"/>
      <c r="Q712" s="287"/>
      <c r="R712" s="287"/>
      <c r="S712" s="287"/>
      <c r="T712" s="288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89" t="s">
        <v>138</v>
      </c>
      <c r="AU712" s="289" t="s">
        <v>87</v>
      </c>
      <c r="AV712" s="15" t="s">
        <v>136</v>
      </c>
      <c r="AW712" s="15" t="s">
        <v>34</v>
      </c>
      <c r="AX712" s="15" t="s">
        <v>85</v>
      </c>
      <c r="AY712" s="289" t="s">
        <v>129</v>
      </c>
    </row>
    <row r="713" s="2" customFormat="1" ht="16.5" customHeight="1">
      <c r="A713" s="39"/>
      <c r="B713" s="40"/>
      <c r="C713" s="244" t="s">
        <v>1154</v>
      </c>
      <c r="D713" s="244" t="s">
        <v>131</v>
      </c>
      <c r="E713" s="245" t="s">
        <v>1155</v>
      </c>
      <c r="F713" s="246" t="s">
        <v>1156</v>
      </c>
      <c r="G713" s="247" t="s">
        <v>327</v>
      </c>
      <c r="H713" s="248">
        <v>2</v>
      </c>
      <c r="I713" s="249"/>
      <c r="J713" s="250">
        <f>ROUND(I713*H713,2)</f>
        <v>0</v>
      </c>
      <c r="K713" s="246" t="s">
        <v>1</v>
      </c>
      <c r="L713" s="45"/>
      <c r="M713" s="251" t="s">
        <v>1</v>
      </c>
      <c r="N713" s="252" t="s">
        <v>43</v>
      </c>
      <c r="O713" s="92"/>
      <c r="P713" s="253">
        <f>O713*H713</f>
        <v>0</v>
      </c>
      <c r="Q713" s="253">
        <v>0</v>
      </c>
      <c r="R713" s="253">
        <f>Q713*H713</f>
        <v>0</v>
      </c>
      <c r="S713" s="253">
        <v>0</v>
      </c>
      <c r="T713" s="254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55" t="s">
        <v>136</v>
      </c>
      <c r="AT713" s="255" t="s">
        <v>131</v>
      </c>
      <c r="AU713" s="255" t="s">
        <v>87</v>
      </c>
      <c r="AY713" s="18" t="s">
        <v>129</v>
      </c>
      <c r="BE713" s="256">
        <f>IF(N713="základní",J713,0)</f>
        <v>0</v>
      </c>
      <c r="BF713" s="256">
        <f>IF(N713="snížená",J713,0)</f>
        <v>0</v>
      </c>
      <c r="BG713" s="256">
        <f>IF(N713="zákl. přenesená",J713,0)</f>
        <v>0</v>
      </c>
      <c r="BH713" s="256">
        <f>IF(N713="sníž. přenesená",J713,0)</f>
        <v>0</v>
      </c>
      <c r="BI713" s="256">
        <f>IF(N713="nulová",J713,0)</f>
        <v>0</v>
      </c>
      <c r="BJ713" s="18" t="s">
        <v>85</v>
      </c>
      <c r="BK713" s="256">
        <f>ROUND(I713*H713,2)</f>
        <v>0</v>
      </c>
      <c r="BL713" s="18" t="s">
        <v>136</v>
      </c>
      <c r="BM713" s="255" t="s">
        <v>1157</v>
      </c>
    </row>
    <row r="714" s="13" customFormat="1">
      <c r="A714" s="13"/>
      <c r="B714" s="257"/>
      <c r="C714" s="258"/>
      <c r="D714" s="259" t="s">
        <v>138</v>
      </c>
      <c r="E714" s="260" t="s">
        <v>1</v>
      </c>
      <c r="F714" s="261" t="s">
        <v>1158</v>
      </c>
      <c r="G714" s="258"/>
      <c r="H714" s="260" t="s">
        <v>1</v>
      </c>
      <c r="I714" s="262"/>
      <c r="J714" s="258"/>
      <c r="K714" s="258"/>
      <c r="L714" s="263"/>
      <c r="M714" s="264"/>
      <c r="N714" s="265"/>
      <c r="O714" s="265"/>
      <c r="P714" s="265"/>
      <c r="Q714" s="265"/>
      <c r="R714" s="265"/>
      <c r="S714" s="265"/>
      <c r="T714" s="26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67" t="s">
        <v>138</v>
      </c>
      <c r="AU714" s="267" t="s">
        <v>87</v>
      </c>
      <c r="AV714" s="13" t="s">
        <v>85</v>
      </c>
      <c r="AW714" s="13" t="s">
        <v>34</v>
      </c>
      <c r="AX714" s="13" t="s">
        <v>78</v>
      </c>
      <c r="AY714" s="267" t="s">
        <v>129</v>
      </c>
    </row>
    <row r="715" s="14" customFormat="1">
      <c r="A715" s="14"/>
      <c r="B715" s="268"/>
      <c r="C715" s="269"/>
      <c r="D715" s="259" t="s">
        <v>138</v>
      </c>
      <c r="E715" s="270" t="s">
        <v>1</v>
      </c>
      <c r="F715" s="271" t="s">
        <v>87</v>
      </c>
      <c r="G715" s="269"/>
      <c r="H715" s="272">
        <v>2</v>
      </c>
      <c r="I715" s="273"/>
      <c r="J715" s="269"/>
      <c r="K715" s="269"/>
      <c r="L715" s="274"/>
      <c r="M715" s="275"/>
      <c r="N715" s="276"/>
      <c r="O715" s="276"/>
      <c r="P715" s="276"/>
      <c r="Q715" s="276"/>
      <c r="R715" s="276"/>
      <c r="S715" s="276"/>
      <c r="T715" s="27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78" t="s">
        <v>138</v>
      </c>
      <c r="AU715" s="278" t="s">
        <v>87</v>
      </c>
      <c r="AV715" s="14" t="s">
        <v>87</v>
      </c>
      <c r="AW715" s="14" t="s">
        <v>34</v>
      </c>
      <c r="AX715" s="14" t="s">
        <v>78</v>
      </c>
      <c r="AY715" s="278" t="s">
        <v>129</v>
      </c>
    </row>
    <row r="716" s="15" customFormat="1">
      <c r="A716" s="15"/>
      <c r="B716" s="279"/>
      <c r="C716" s="280"/>
      <c r="D716" s="259" t="s">
        <v>138</v>
      </c>
      <c r="E716" s="281" t="s">
        <v>1</v>
      </c>
      <c r="F716" s="282" t="s">
        <v>141</v>
      </c>
      <c r="G716" s="280"/>
      <c r="H716" s="283">
        <v>2</v>
      </c>
      <c r="I716" s="284"/>
      <c r="J716" s="280"/>
      <c r="K716" s="280"/>
      <c r="L716" s="285"/>
      <c r="M716" s="286"/>
      <c r="N716" s="287"/>
      <c r="O716" s="287"/>
      <c r="P716" s="287"/>
      <c r="Q716" s="287"/>
      <c r="R716" s="287"/>
      <c r="S716" s="287"/>
      <c r="T716" s="288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89" t="s">
        <v>138</v>
      </c>
      <c r="AU716" s="289" t="s">
        <v>87</v>
      </c>
      <c r="AV716" s="15" t="s">
        <v>136</v>
      </c>
      <c r="AW716" s="15" t="s">
        <v>34</v>
      </c>
      <c r="AX716" s="15" t="s">
        <v>85</v>
      </c>
      <c r="AY716" s="289" t="s">
        <v>129</v>
      </c>
    </row>
    <row r="717" s="2" customFormat="1" ht="16.5" customHeight="1">
      <c r="A717" s="39"/>
      <c r="B717" s="40"/>
      <c r="C717" s="301" t="s">
        <v>1159</v>
      </c>
      <c r="D717" s="301" t="s">
        <v>313</v>
      </c>
      <c r="E717" s="302" t="s">
        <v>1160</v>
      </c>
      <c r="F717" s="303" t="s">
        <v>1161</v>
      </c>
      <c r="G717" s="304" t="s">
        <v>327</v>
      </c>
      <c r="H717" s="305">
        <v>2</v>
      </c>
      <c r="I717" s="306"/>
      <c r="J717" s="307">
        <f>ROUND(I717*H717,2)</f>
        <v>0</v>
      </c>
      <c r="K717" s="303" t="s">
        <v>1</v>
      </c>
      <c r="L717" s="308"/>
      <c r="M717" s="309" t="s">
        <v>1</v>
      </c>
      <c r="N717" s="310" t="s">
        <v>43</v>
      </c>
      <c r="O717" s="92"/>
      <c r="P717" s="253">
        <f>O717*H717</f>
        <v>0</v>
      </c>
      <c r="Q717" s="253">
        <v>0</v>
      </c>
      <c r="R717" s="253">
        <f>Q717*H717</f>
        <v>0</v>
      </c>
      <c r="S717" s="253">
        <v>0</v>
      </c>
      <c r="T717" s="254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55" t="s">
        <v>172</v>
      </c>
      <c r="AT717" s="255" t="s">
        <v>313</v>
      </c>
      <c r="AU717" s="255" t="s">
        <v>87</v>
      </c>
      <c r="AY717" s="18" t="s">
        <v>129</v>
      </c>
      <c r="BE717" s="256">
        <f>IF(N717="základní",J717,0)</f>
        <v>0</v>
      </c>
      <c r="BF717" s="256">
        <f>IF(N717="snížená",J717,0)</f>
        <v>0</v>
      </c>
      <c r="BG717" s="256">
        <f>IF(N717="zákl. přenesená",J717,0)</f>
        <v>0</v>
      </c>
      <c r="BH717" s="256">
        <f>IF(N717="sníž. přenesená",J717,0)</f>
        <v>0</v>
      </c>
      <c r="BI717" s="256">
        <f>IF(N717="nulová",J717,0)</f>
        <v>0</v>
      </c>
      <c r="BJ717" s="18" t="s">
        <v>85</v>
      </c>
      <c r="BK717" s="256">
        <f>ROUND(I717*H717,2)</f>
        <v>0</v>
      </c>
      <c r="BL717" s="18" t="s">
        <v>136</v>
      </c>
      <c r="BM717" s="255" t="s">
        <v>1162</v>
      </c>
    </row>
    <row r="718" s="13" customFormat="1">
      <c r="A718" s="13"/>
      <c r="B718" s="257"/>
      <c r="C718" s="258"/>
      <c r="D718" s="259" t="s">
        <v>138</v>
      </c>
      <c r="E718" s="260" t="s">
        <v>1</v>
      </c>
      <c r="F718" s="261" t="s">
        <v>1163</v>
      </c>
      <c r="G718" s="258"/>
      <c r="H718" s="260" t="s">
        <v>1</v>
      </c>
      <c r="I718" s="262"/>
      <c r="J718" s="258"/>
      <c r="K718" s="258"/>
      <c r="L718" s="263"/>
      <c r="M718" s="264"/>
      <c r="N718" s="265"/>
      <c r="O718" s="265"/>
      <c r="P718" s="265"/>
      <c r="Q718" s="265"/>
      <c r="R718" s="265"/>
      <c r="S718" s="265"/>
      <c r="T718" s="26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67" t="s">
        <v>138</v>
      </c>
      <c r="AU718" s="267" t="s">
        <v>87</v>
      </c>
      <c r="AV718" s="13" t="s">
        <v>85</v>
      </c>
      <c r="AW718" s="13" t="s">
        <v>34</v>
      </c>
      <c r="AX718" s="13" t="s">
        <v>78</v>
      </c>
      <c r="AY718" s="267" t="s">
        <v>129</v>
      </c>
    </row>
    <row r="719" s="14" customFormat="1">
      <c r="A719" s="14"/>
      <c r="B719" s="268"/>
      <c r="C719" s="269"/>
      <c r="D719" s="259" t="s">
        <v>138</v>
      </c>
      <c r="E719" s="270" t="s">
        <v>1</v>
      </c>
      <c r="F719" s="271" t="s">
        <v>87</v>
      </c>
      <c r="G719" s="269"/>
      <c r="H719" s="272">
        <v>2</v>
      </c>
      <c r="I719" s="273"/>
      <c r="J719" s="269"/>
      <c r="K719" s="269"/>
      <c r="L719" s="274"/>
      <c r="M719" s="275"/>
      <c r="N719" s="276"/>
      <c r="O719" s="276"/>
      <c r="P719" s="276"/>
      <c r="Q719" s="276"/>
      <c r="R719" s="276"/>
      <c r="S719" s="276"/>
      <c r="T719" s="27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78" t="s">
        <v>138</v>
      </c>
      <c r="AU719" s="278" t="s">
        <v>87</v>
      </c>
      <c r="AV719" s="14" t="s">
        <v>87</v>
      </c>
      <c r="AW719" s="14" t="s">
        <v>34</v>
      </c>
      <c r="AX719" s="14" t="s">
        <v>78</v>
      </c>
      <c r="AY719" s="278" t="s">
        <v>129</v>
      </c>
    </row>
    <row r="720" s="15" customFormat="1">
      <c r="A720" s="15"/>
      <c r="B720" s="279"/>
      <c r="C720" s="280"/>
      <c r="D720" s="259" t="s">
        <v>138</v>
      </c>
      <c r="E720" s="281" t="s">
        <v>1</v>
      </c>
      <c r="F720" s="282" t="s">
        <v>141</v>
      </c>
      <c r="G720" s="280"/>
      <c r="H720" s="283">
        <v>2</v>
      </c>
      <c r="I720" s="284"/>
      <c r="J720" s="280"/>
      <c r="K720" s="280"/>
      <c r="L720" s="285"/>
      <c r="M720" s="286"/>
      <c r="N720" s="287"/>
      <c r="O720" s="287"/>
      <c r="P720" s="287"/>
      <c r="Q720" s="287"/>
      <c r="R720" s="287"/>
      <c r="S720" s="287"/>
      <c r="T720" s="288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89" t="s">
        <v>138</v>
      </c>
      <c r="AU720" s="289" t="s">
        <v>87</v>
      </c>
      <c r="AV720" s="15" t="s">
        <v>136</v>
      </c>
      <c r="AW720" s="15" t="s">
        <v>34</v>
      </c>
      <c r="AX720" s="15" t="s">
        <v>85</v>
      </c>
      <c r="AY720" s="289" t="s">
        <v>129</v>
      </c>
    </row>
    <row r="721" s="2" customFormat="1" ht="16.5" customHeight="1">
      <c r="A721" s="39"/>
      <c r="B721" s="40"/>
      <c r="C721" s="244" t="s">
        <v>1164</v>
      </c>
      <c r="D721" s="244" t="s">
        <v>131</v>
      </c>
      <c r="E721" s="245" t="s">
        <v>1165</v>
      </c>
      <c r="F721" s="246" t="s">
        <v>1166</v>
      </c>
      <c r="G721" s="247" t="s">
        <v>327</v>
      </c>
      <c r="H721" s="248">
        <v>1</v>
      </c>
      <c r="I721" s="249"/>
      <c r="J721" s="250">
        <f>ROUND(I721*H721,2)</f>
        <v>0</v>
      </c>
      <c r="K721" s="246" t="s">
        <v>1</v>
      </c>
      <c r="L721" s="45"/>
      <c r="M721" s="251" t="s">
        <v>1</v>
      </c>
      <c r="N721" s="252" t="s">
        <v>43</v>
      </c>
      <c r="O721" s="92"/>
      <c r="P721" s="253">
        <f>O721*H721</f>
        <v>0</v>
      </c>
      <c r="Q721" s="253">
        <v>0</v>
      </c>
      <c r="R721" s="253">
        <f>Q721*H721</f>
        <v>0</v>
      </c>
      <c r="S721" s="253">
        <v>0</v>
      </c>
      <c r="T721" s="254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55" t="s">
        <v>136</v>
      </c>
      <c r="AT721" s="255" t="s">
        <v>131</v>
      </c>
      <c r="AU721" s="255" t="s">
        <v>87</v>
      </c>
      <c r="AY721" s="18" t="s">
        <v>129</v>
      </c>
      <c r="BE721" s="256">
        <f>IF(N721="základní",J721,0)</f>
        <v>0</v>
      </c>
      <c r="BF721" s="256">
        <f>IF(N721="snížená",J721,0)</f>
        <v>0</v>
      </c>
      <c r="BG721" s="256">
        <f>IF(N721="zákl. přenesená",J721,0)</f>
        <v>0</v>
      </c>
      <c r="BH721" s="256">
        <f>IF(N721="sníž. přenesená",J721,0)</f>
        <v>0</v>
      </c>
      <c r="BI721" s="256">
        <f>IF(N721="nulová",J721,0)</f>
        <v>0</v>
      </c>
      <c r="BJ721" s="18" t="s">
        <v>85</v>
      </c>
      <c r="BK721" s="256">
        <f>ROUND(I721*H721,2)</f>
        <v>0</v>
      </c>
      <c r="BL721" s="18" t="s">
        <v>136</v>
      </c>
      <c r="BM721" s="255" t="s">
        <v>1167</v>
      </c>
    </row>
    <row r="722" s="13" customFormat="1">
      <c r="A722" s="13"/>
      <c r="B722" s="257"/>
      <c r="C722" s="258"/>
      <c r="D722" s="259" t="s">
        <v>138</v>
      </c>
      <c r="E722" s="260" t="s">
        <v>1</v>
      </c>
      <c r="F722" s="261" t="s">
        <v>1168</v>
      </c>
      <c r="G722" s="258"/>
      <c r="H722" s="260" t="s">
        <v>1</v>
      </c>
      <c r="I722" s="262"/>
      <c r="J722" s="258"/>
      <c r="K722" s="258"/>
      <c r="L722" s="263"/>
      <c r="M722" s="264"/>
      <c r="N722" s="265"/>
      <c r="O722" s="265"/>
      <c r="P722" s="265"/>
      <c r="Q722" s="265"/>
      <c r="R722" s="265"/>
      <c r="S722" s="265"/>
      <c r="T722" s="26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67" t="s">
        <v>138</v>
      </c>
      <c r="AU722" s="267" t="s">
        <v>87</v>
      </c>
      <c r="AV722" s="13" t="s">
        <v>85</v>
      </c>
      <c r="AW722" s="13" t="s">
        <v>34</v>
      </c>
      <c r="AX722" s="13" t="s">
        <v>78</v>
      </c>
      <c r="AY722" s="267" t="s">
        <v>129</v>
      </c>
    </row>
    <row r="723" s="14" customFormat="1">
      <c r="A723" s="14"/>
      <c r="B723" s="268"/>
      <c r="C723" s="269"/>
      <c r="D723" s="259" t="s">
        <v>138</v>
      </c>
      <c r="E723" s="270" t="s">
        <v>1</v>
      </c>
      <c r="F723" s="271" t="s">
        <v>85</v>
      </c>
      <c r="G723" s="269"/>
      <c r="H723" s="272">
        <v>1</v>
      </c>
      <c r="I723" s="273"/>
      <c r="J723" s="269"/>
      <c r="K723" s="269"/>
      <c r="L723" s="274"/>
      <c r="M723" s="275"/>
      <c r="N723" s="276"/>
      <c r="O723" s="276"/>
      <c r="P723" s="276"/>
      <c r="Q723" s="276"/>
      <c r="R723" s="276"/>
      <c r="S723" s="276"/>
      <c r="T723" s="27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78" t="s">
        <v>138</v>
      </c>
      <c r="AU723" s="278" t="s">
        <v>87</v>
      </c>
      <c r="AV723" s="14" t="s">
        <v>87</v>
      </c>
      <c r="AW723" s="14" t="s">
        <v>34</v>
      </c>
      <c r="AX723" s="14" t="s">
        <v>78</v>
      </c>
      <c r="AY723" s="278" t="s">
        <v>129</v>
      </c>
    </row>
    <row r="724" s="15" customFormat="1">
      <c r="A724" s="15"/>
      <c r="B724" s="279"/>
      <c r="C724" s="280"/>
      <c r="D724" s="259" t="s">
        <v>138</v>
      </c>
      <c r="E724" s="281" t="s">
        <v>1</v>
      </c>
      <c r="F724" s="282" t="s">
        <v>141</v>
      </c>
      <c r="G724" s="280"/>
      <c r="H724" s="283">
        <v>1</v>
      </c>
      <c r="I724" s="284"/>
      <c r="J724" s="280"/>
      <c r="K724" s="280"/>
      <c r="L724" s="285"/>
      <c r="M724" s="286"/>
      <c r="N724" s="287"/>
      <c r="O724" s="287"/>
      <c r="P724" s="287"/>
      <c r="Q724" s="287"/>
      <c r="R724" s="287"/>
      <c r="S724" s="287"/>
      <c r="T724" s="288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89" t="s">
        <v>138</v>
      </c>
      <c r="AU724" s="289" t="s">
        <v>87</v>
      </c>
      <c r="AV724" s="15" t="s">
        <v>136</v>
      </c>
      <c r="AW724" s="15" t="s">
        <v>34</v>
      </c>
      <c r="AX724" s="15" t="s">
        <v>85</v>
      </c>
      <c r="AY724" s="289" t="s">
        <v>129</v>
      </c>
    </row>
    <row r="725" s="2" customFormat="1" ht="16.5" customHeight="1">
      <c r="A725" s="39"/>
      <c r="B725" s="40"/>
      <c r="C725" s="301" t="s">
        <v>1169</v>
      </c>
      <c r="D725" s="301" t="s">
        <v>313</v>
      </c>
      <c r="E725" s="302" t="s">
        <v>1170</v>
      </c>
      <c r="F725" s="303" t="s">
        <v>1171</v>
      </c>
      <c r="G725" s="304" t="s">
        <v>327</v>
      </c>
      <c r="H725" s="305">
        <v>1</v>
      </c>
      <c r="I725" s="306"/>
      <c r="J725" s="307">
        <f>ROUND(I725*H725,2)</f>
        <v>0</v>
      </c>
      <c r="K725" s="303" t="s">
        <v>1</v>
      </c>
      <c r="L725" s="308"/>
      <c r="M725" s="309" t="s">
        <v>1</v>
      </c>
      <c r="N725" s="310" t="s">
        <v>43</v>
      </c>
      <c r="O725" s="92"/>
      <c r="P725" s="253">
        <f>O725*H725</f>
        <v>0</v>
      </c>
      <c r="Q725" s="253">
        <v>0</v>
      </c>
      <c r="R725" s="253">
        <f>Q725*H725</f>
        <v>0</v>
      </c>
      <c r="S725" s="253">
        <v>0</v>
      </c>
      <c r="T725" s="254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55" t="s">
        <v>172</v>
      </c>
      <c r="AT725" s="255" t="s">
        <v>313</v>
      </c>
      <c r="AU725" s="255" t="s">
        <v>87</v>
      </c>
      <c r="AY725" s="18" t="s">
        <v>129</v>
      </c>
      <c r="BE725" s="256">
        <f>IF(N725="základní",J725,0)</f>
        <v>0</v>
      </c>
      <c r="BF725" s="256">
        <f>IF(N725="snížená",J725,0)</f>
        <v>0</v>
      </c>
      <c r="BG725" s="256">
        <f>IF(N725="zákl. přenesená",J725,0)</f>
        <v>0</v>
      </c>
      <c r="BH725" s="256">
        <f>IF(N725="sníž. přenesená",J725,0)</f>
        <v>0</v>
      </c>
      <c r="BI725" s="256">
        <f>IF(N725="nulová",J725,0)</f>
        <v>0</v>
      </c>
      <c r="BJ725" s="18" t="s">
        <v>85</v>
      </c>
      <c r="BK725" s="256">
        <f>ROUND(I725*H725,2)</f>
        <v>0</v>
      </c>
      <c r="BL725" s="18" t="s">
        <v>136</v>
      </c>
      <c r="BM725" s="255" t="s">
        <v>1172</v>
      </c>
    </row>
    <row r="726" s="13" customFormat="1">
      <c r="A726" s="13"/>
      <c r="B726" s="257"/>
      <c r="C726" s="258"/>
      <c r="D726" s="259" t="s">
        <v>138</v>
      </c>
      <c r="E726" s="260" t="s">
        <v>1</v>
      </c>
      <c r="F726" s="261" t="s">
        <v>1163</v>
      </c>
      <c r="G726" s="258"/>
      <c r="H726" s="260" t="s">
        <v>1</v>
      </c>
      <c r="I726" s="262"/>
      <c r="J726" s="258"/>
      <c r="K726" s="258"/>
      <c r="L726" s="263"/>
      <c r="M726" s="264"/>
      <c r="N726" s="265"/>
      <c r="O726" s="265"/>
      <c r="P726" s="265"/>
      <c r="Q726" s="265"/>
      <c r="R726" s="265"/>
      <c r="S726" s="265"/>
      <c r="T726" s="26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67" t="s">
        <v>138</v>
      </c>
      <c r="AU726" s="267" t="s">
        <v>87</v>
      </c>
      <c r="AV726" s="13" t="s">
        <v>85</v>
      </c>
      <c r="AW726" s="13" t="s">
        <v>34</v>
      </c>
      <c r="AX726" s="13" t="s">
        <v>78</v>
      </c>
      <c r="AY726" s="267" t="s">
        <v>129</v>
      </c>
    </row>
    <row r="727" s="14" customFormat="1">
      <c r="A727" s="14"/>
      <c r="B727" s="268"/>
      <c r="C727" s="269"/>
      <c r="D727" s="259" t="s">
        <v>138</v>
      </c>
      <c r="E727" s="270" t="s">
        <v>1</v>
      </c>
      <c r="F727" s="271" t="s">
        <v>85</v>
      </c>
      <c r="G727" s="269"/>
      <c r="H727" s="272">
        <v>1</v>
      </c>
      <c r="I727" s="273"/>
      <c r="J727" s="269"/>
      <c r="K727" s="269"/>
      <c r="L727" s="274"/>
      <c r="M727" s="275"/>
      <c r="N727" s="276"/>
      <c r="O727" s="276"/>
      <c r="P727" s="276"/>
      <c r="Q727" s="276"/>
      <c r="R727" s="276"/>
      <c r="S727" s="276"/>
      <c r="T727" s="27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78" t="s">
        <v>138</v>
      </c>
      <c r="AU727" s="278" t="s">
        <v>87</v>
      </c>
      <c r="AV727" s="14" t="s">
        <v>87</v>
      </c>
      <c r="AW727" s="14" t="s">
        <v>34</v>
      </c>
      <c r="AX727" s="14" t="s">
        <v>78</v>
      </c>
      <c r="AY727" s="278" t="s">
        <v>129</v>
      </c>
    </row>
    <row r="728" s="15" customFormat="1">
      <c r="A728" s="15"/>
      <c r="B728" s="279"/>
      <c r="C728" s="280"/>
      <c r="D728" s="259" t="s">
        <v>138</v>
      </c>
      <c r="E728" s="281" t="s">
        <v>1</v>
      </c>
      <c r="F728" s="282" t="s">
        <v>141</v>
      </c>
      <c r="G728" s="280"/>
      <c r="H728" s="283">
        <v>1</v>
      </c>
      <c r="I728" s="284"/>
      <c r="J728" s="280"/>
      <c r="K728" s="280"/>
      <c r="L728" s="285"/>
      <c r="M728" s="286"/>
      <c r="N728" s="287"/>
      <c r="O728" s="287"/>
      <c r="P728" s="287"/>
      <c r="Q728" s="287"/>
      <c r="R728" s="287"/>
      <c r="S728" s="287"/>
      <c r="T728" s="288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89" t="s">
        <v>138</v>
      </c>
      <c r="AU728" s="289" t="s">
        <v>87</v>
      </c>
      <c r="AV728" s="15" t="s">
        <v>136</v>
      </c>
      <c r="AW728" s="15" t="s">
        <v>34</v>
      </c>
      <c r="AX728" s="15" t="s">
        <v>85</v>
      </c>
      <c r="AY728" s="289" t="s">
        <v>129</v>
      </c>
    </row>
    <row r="729" s="2" customFormat="1" ht="16.5" customHeight="1">
      <c r="A729" s="39"/>
      <c r="B729" s="40"/>
      <c r="C729" s="244" t="s">
        <v>797</v>
      </c>
      <c r="D729" s="244" t="s">
        <v>131</v>
      </c>
      <c r="E729" s="245" t="s">
        <v>1173</v>
      </c>
      <c r="F729" s="246" t="s">
        <v>1174</v>
      </c>
      <c r="G729" s="247" t="s">
        <v>224</v>
      </c>
      <c r="H729" s="248">
        <v>7</v>
      </c>
      <c r="I729" s="249"/>
      <c r="J729" s="250">
        <f>ROUND(I729*H729,2)</f>
        <v>0</v>
      </c>
      <c r="K729" s="246" t="s">
        <v>1</v>
      </c>
      <c r="L729" s="45"/>
      <c r="M729" s="251" t="s">
        <v>1</v>
      </c>
      <c r="N729" s="252" t="s">
        <v>43</v>
      </c>
      <c r="O729" s="92"/>
      <c r="P729" s="253">
        <f>O729*H729</f>
        <v>0</v>
      </c>
      <c r="Q729" s="253">
        <v>0</v>
      </c>
      <c r="R729" s="253">
        <f>Q729*H729</f>
        <v>0</v>
      </c>
      <c r="S729" s="253">
        <v>0</v>
      </c>
      <c r="T729" s="254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55" t="s">
        <v>136</v>
      </c>
      <c r="AT729" s="255" t="s">
        <v>131</v>
      </c>
      <c r="AU729" s="255" t="s">
        <v>87</v>
      </c>
      <c r="AY729" s="18" t="s">
        <v>129</v>
      </c>
      <c r="BE729" s="256">
        <f>IF(N729="základní",J729,0)</f>
        <v>0</v>
      </c>
      <c r="BF729" s="256">
        <f>IF(N729="snížená",J729,0)</f>
        <v>0</v>
      </c>
      <c r="BG729" s="256">
        <f>IF(N729="zákl. přenesená",J729,0)</f>
        <v>0</v>
      </c>
      <c r="BH729" s="256">
        <f>IF(N729="sníž. přenesená",J729,0)</f>
        <v>0</v>
      </c>
      <c r="BI729" s="256">
        <f>IF(N729="nulová",J729,0)</f>
        <v>0</v>
      </c>
      <c r="BJ729" s="18" t="s">
        <v>85</v>
      </c>
      <c r="BK729" s="256">
        <f>ROUND(I729*H729,2)</f>
        <v>0</v>
      </c>
      <c r="BL729" s="18" t="s">
        <v>136</v>
      </c>
      <c r="BM729" s="255" t="s">
        <v>1175</v>
      </c>
    </row>
    <row r="730" s="13" customFormat="1">
      <c r="A730" s="13"/>
      <c r="B730" s="257"/>
      <c r="C730" s="258"/>
      <c r="D730" s="259" t="s">
        <v>138</v>
      </c>
      <c r="E730" s="260" t="s">
        <v>1</v>
      </c>
      <c r="F730" s="261" t="s">
        <v>1176</v>
      </c>
      <c r="G730" s="258"/>
      <c r="H730" s="260" t="s">
        <v>1</v>
      </c>
      <c r="I730" s="262"/>
      <c r="J730" s="258"/>
      <c r="K730" s="258"/>
      <c r="L730" s="263"/>
      <c r="M730" s="264"/>
      <c r="N730" s="265"/>
      <c r="O730" s="265"/>
      <c r="P730" s="265"/>
      <c r="Q730" s="265"/>
      <c r="R730" s="265"/>
      <c r="S730" s="265"/>
      <c r="T730" s="26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67" t="s">
        <v>138</v>
      </c>
      <c r="AU730" s="267" t="s">
        <v>87</v>
      </c>
      <c r="AV730" s="13" t="s">
        <v>85</v>
      </c>
      <c r="AW730" s="13" t="s">
        <v>34</v>
      </c>
      <c r="AX730" s="13" t="s">
        <v>78</v>
      </c>
      <c r="AY730" s="267" t="s">
        <v>129</v>
      </c>
    </row>
    <row r="731" s="14" customFormat="1">
      <c r="A731" s="14"/>
      <c r="B731" s="268"/>
      <c r="C731" s="269"/>
      <c r="D731" s="259" t="s">
        <v>138</v>
      </c>
      <c r="E731" s="270" t="s">
        <v>1</v>
      </c>
      <c r="F731" s="271" t="s">
        <v>166</v>
      </c>
      <c r="G731" s="269"/>
      <c r="H731" s="272">
        <v>7</v>
      </c>
      <c r="I731" s="273"/>
      <c r="J731" s="269"/>
      <c r="K731" s="269"/>
      <c r="L731" s="274"/>
      <c r="M731" s="275"/>
      <c r="N731" s="276"/>
      <c r="O731" s="276"/>
      <c r="P731" s="276"/>
      <c r="Q731" s="276"/>
      <c r="R731" s="276"/>
      <c r="S731" s="276"/>
      <c r="T731" s="277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78" t="s">
        <v>138</v>
      </c>
      <c r="AU731" s="278" t="s">
        <v>87</v>
      </c>
      <c r="AV731" s="14" t="s">
        <v>87</v>
      </c>
      <c r="AW731" s="14" t="s">
        <v>34</v>
      </c>
      <c r="AX731" s="14" t="s">
        <v>78</v>
      </c>
      <c r="AY731" s="278" t="s">
        <v>129</v>
      </c>
    </row>
    <row r="732" s="15" customFormat="1">
      <c r="A732" s="15"/>
      <c r="B732" s="279"/>
      <c r="C732" s="280"/>
      <c r="D732" s="259" t="s">
        <v>138</v>
      </c>
      <c r="E732" s="281" t="s">
        <v>1</v>
      </c>
      <c r="F732" s="282" t="s">
        <v>141</v>
      </c>
      <c r="G732" s="280"/>
      <c r="H732" s="283">
        <v>7</v>
      </c>
      <c r="I732" s="284"/>
      <c r="J732" s="280"/>
      <c r="K732" s="280"/>
      <c r="L732" s="285"/>
      <c r="M732" s="286"/>
      <c r="N732" s="287"/>
      <c r="O732" s="287"/>
      <c r="P732" s="287"/>
      <c r="Q732" s="287"/>
      <c r="R732" s="287"/>
      <c r="S732" s="287"/>
      <c r="T732" s="288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89" t="s">
        <v>138</v>
      </c>
      <c r="AU732" s="289" t="s">
        <v>87</v>
      </c>
      <c r="AV732" s="15" t="s">
        <v>136</v>
      </c>
      <c r="AW732" s="15" t="s">
        <v>34</v>
      </c>
      <c r="AX732" s="15" t="s">
        <v>85</v>
      </c>
      <c r="AY732" s="289" t="s">
        <v>129</v>
      </c>
    </row>
    <row r="733" s="2" customFormat="1" ht="16.5" customHeight="1">
      <c r="A733" s="39"/>
      <c r="B733" s="40"/>
      <c r="C733" s="244" t="s">
        <v>1177</v>
      </c>
      <c r="D733" s="244" t="s">
        <v>131</v>
      </c>
      <c r="E733" s="245" t="s">
        <v>1178</v>
      </c>
      <c r="F733" s="246" t="s">
        <v>1179</v>
      </c>
      <c r="G733" s="247" t="s">
        <v>134</v>
      </c>
      <c r="H733" s="248">
        <v>15</v>
      </c>
      <c r="I733" s="249"/>
      <c r="J733" s="250">
        <f>ROUND(I733*H733,2)</f>
        <v>0</v>
      </c>
      <c r="K733" s="246" t="s">
        <v>1</v>
      </c>
      <c r="L733" s="45"/>
      <c r="M733" s="251" t="s">
        <v>1</v>
      </c>
      <c r="N733" s="252" t="s">
        <v>43</v>
      </c>
      <c r="O733" s="92"/>
      <c r="P733" s="253">
        <f>O733*H733</f>
        <v>0</v>
      </c>
      <c r="Q733" s="253">
        <v>0</v>
      </c>
      <c r="R733" s="253">
        <f>Q733*H733</f>
        <v>0</v>
      </c>
      <c r="S733" s="253">
        <v>0</v>
      </c>
      <c r="T733" s="254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55" t="s">
        <v>136</v>
      </c>
      <c r="AT733" s="255" t="s">
        <v>131</v>
      </c>
      <c r="AU733" s="255" t="s">
        <v>87</v>
      </c>
      <c r="AY733" s="18" t="s">
        <v>129</v>
      </c>
      <c r="BE733" s="256">
        <f>IF(N733="základní",J733,0)</f>
        <v>0</v>
      </c>
      <c r="BF733" s="256">
        <f>IF(N733="snížená",J733,0)</f>
        <v>0</v>
      </c>
      <c r="BG733" s="256">
        <f>IF(N733="zákl. přenesená",J733,0)</f>
        <v>0</v>
      </c>
      <c r="BH733" s="256">
        <f>IF(N733="sníž. přenesená",J733,0)</f>
        <v>0</v>
      </c>
      <c r="BI733" s="256">
        <f>IF(N733="nulová",J733,0)</f>
        <v>0</v>
      </c>
      <c r="BJ733" s="18" t="s">
        <v>85</v>
      </c>
      <c r="BK733" s="256">
        <f>ROUND(I733*H733,2)</f>
        <v>0</v>
      </c>
      <c r="BL733" s="18" t="s">
        <v>136</v>
      </c>
      <c r="BM733" s="255" t="s">
        <v>1180</v>
      </c>
    </row>
    <row r="734" s="13" customFormat="1">
      <c r="A734" s="13"/>
      <c r="B734" s="257"/>
      <c r="C734" s="258"/>
      <c r="D734" s="259" t="s">
        <v>138</v>
      </c>
      <c r="E734" s="260" t="s">
        <v>1</v>
      </c>
      <c r="F734" s="261" t="s">
        <v>1181</v>
      </c>
      <c r="G734" s="258"/>
      <c r="H734" s="260" t="s">
        <v>1</v>
      </c>
      <c r="I734" s="262"/>
      <c r="J734" s="258"/>
      <c r="K734" s="258"/>
      <c r="L734" s="263"/>
      <c r="M734" s="264"/>
      <c r="N734" s="265"/>
      <c r="O734" s="265"/>
      <c r="P734" s="265"/>
      <c r="Q734" s="265"/>
      <c r="R734" s="265"/>
      <c r="S734" s="265"/>
      <c r="T734" s="26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67" t="s">
        <v>138</v>
      </c>
      <c r="AU734" s="267" t="s">
        <v>87</v>
      </c>
      <c r="AV734" s="13" t="s">
        <v>85</v>
      </c>
      <c r="AW734" s="13" t="s">
        <v>34</v>
      </c>
      <c r="AX734" s="13" t="s">
        <v>78</v>
      </c>
      <c r="AY734" s="267" t="s">
        <v>129</v>
      </c>
    </row>
    <row r="735" s="14" customFormat="1">
      <c r="A735" s="14"/>
      <c r="B735" s="268"/>
      <c r="C735" s="269"/>
      <c r="D735" s="259" t="s">
        <v>138</v>
      </c>
      <c r="E735" s="270" t="s">
        <v>1</v>
      </c>
      <c r="F735" s="271" t="s">
        <v>8</v>
      </c>
      <c r="G735" s="269"/>
      <c r="H735" s="272">
        <v>15</v>
      </c>
      <c r="I735" s="273"/>
      <c r="J735" s="269"/>
      <c r="K735" s="269"/>
      <c r="L735" s="274"/>
      <c r="M735" s="275"/>
      <c r="N735" s="276"/>
      <c r="O735" s="276"/>
      <c r="P735" s="276"/>
      <c r="Q735" s="276"/>
      <c r="R735" s="276"/>
      <c r="S735" s="276"/>
      <c r="T735" s="27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78" t="s">
        <v>138</v>
      </c>
      <c r="AU735" s="278" t="s">
        <v>87</v>
      </c>
      <c r="AV735" s="14" t="s">
        <v>87</v>
      </c>
      <c r="AW735" s="14" t="s">
        <v>34</v>
      </c>
      <c r="AX735" s="14" t="s">
        <v>78</v>
      </c>
      <c r="AY735" s="278" t="s">
        <v>129</v>
      </c>
    </row>
    <row r="736" s="15" customFormat="1">
      <c r="A736" s="15"/>
      <c r="B736" s="279"/>
      <c r="C736" s="280"/>
      <c r="D736" s="259" t="s">
        <v>138</v>
      </c>
      <c r="E736" s="281" t="s">
        <v>1</v>
      </c>
      <c r="F736" s="282" t="s">
        <v>141</v>
      </c>
      <c r="G736" s="280"/>
      <c r="H736" s="283">
        <v>15</v>
      </c>
      <c r="I736" s="284"/>
      <c r="J736" s="280"/>
      <c r="K736" s="280"/>
      <c r="L736" s="285"/>
      <c r="M736" s="286"/>
      <c r="N736" s="287"/>
      <c r="O736" s="287"/>
      <c r="P736" s="287"/>
      <c r="Q736" s="287"/>
      <c r="R736" s="287"/>
      <c r="S736" s="287"/>
      <c r="T736" s="288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89" t="s">
        <v>138</v>
      </c>
      <c r="AU736" s="289" t="s">
        <v>87</v>
      </c>
      <c r="AV736" s="15" t="s">
        <v>136</v>
      </c>
      <c r="AW736" s="15" t="s">
        <v>34</v>
      </c>
      <c r="AX736" s="15" t="s">
        <v>85</v>
      </c>
      <c r="AY736" s="289" t="s">
        <v>129</v>
      </c>
    </row>
    <row r="737" s="12" customFormat="1" ht="22.8" customHeight="1">
      <c r="A737" s="12"/>
      <c r="B737" s="228"/>
      <c r="C737" s="229"/>
      <c r="D737" s="230" t="s">
        <v>77</v>
      </c>
      <c r="E737" s="242" t="s">
        <v>491</v>
      </c>
      <c r="F737" s="242" t="s">
        <v>492</v>
      </c>
      <c r="G737" s="229"/>
      <c r="H737" s="229"/>
      <c r="I737" s="232"/>
      <c r="J737" s="243">
        <f>BK737</f>
        <v>0</v>
      </c>
      <c r="K737" s="229"/>
      <c r="L737" s="234"/>
      <c r="M737" s="235"/>
      <c r="N737" s="236"/>
      <c r="O737" s="236"/>
      <c r="P737" s="237">
        <f>SUM(P738:P749)</f>
        <v>0</v>
      </c>
      <c r="Q737" s="236"/>
      <c r="R737" s="237">
        <f>SUM(R738:R749)</f>
        <v>0</v>
      </c>
      <c r="S737" s="236"/>
      <c r="T737" s="238">
        <f>SUM(T738:T749)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239" t="s">
        <v>85</v>
      </c>
      <c r="AT737" s="240" t="s">
        <v>77</v>
      </c>
      <c r="AU737" s="240" t="s">
        <v>85</v>
      </c>
      <c r="AY737" s="239" t="s">
        <v>129</v>
      </c>
      <c r="BK737" s="241">
        <f>SUM(BK738:BK749)</f>
        <v>0</v>
      </c>
    </row>
    <row r="738" s="2" customFormat="1" ht="16.5" customHeight="1">
      <c r="A738" s="39"/>
      <c r="B738" s="40"/>
      <c r="C738" s="244" t="s">
        <v>1182</v>
      </c>
      <c r="D738" s="244" t="s">
        <v>131</v>
      </c>
      <c r="E738" s="245" t="s">
        <v>494</v>
      </c>
      <c r="F738" s="246" t="s">
        <v>495</v>
      </c>
      <c r="G738" s="247" t="s">
        <v>294</v>
      </c>
      <c r="H738" s="248">
        <v>11.664</v>
      </c>
      <c r="I738" s="249"/>
      <c r="J738" s="250">
        <f>ROUND(I738*H738,2)</f>
        <v>0</v>
      </c>
      <c r="K738" s="246" t="s">
        <v>135</v>
      </c>
      <c r="L738" s="45"/>
      <c r="M738" s="251" t="s">
        <v>1</v>
      </c>
      <c r="N738" s="252" t="s">
        <v>43</v>
      </c>
      <c r="O738" s="92"/>
      <c r="P738" s="253">
        <f>O738*H738</f>
        <v>0</v>
      </c>
      <c r="Q738" s="253">
        <v>0</v>
      </c>
      <c r="R738" s="253">
        <f>Q738*H738</f>
        <v>0</v>
      </c>
      <c r="S738" s="253">
        <v>0</v>
      </c>
      <c r="T738" s="254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55" t="s">
        <v>136</v>
      </c>
      <c r="AT738" s="255" t="s">
        <v>131</v>
      </c>
      <c r="AU738" s="255" t="s">
        <v>87</v>
      </c>
      <c r="AY738" s="18" t="s">
        <v>129</v>
      </c>
      <c r="BE738" s="256">
        <f>IF(N738="základní",J738,0)</f>
        <v>0</v>
      </c>
      <c r="BF738" s="256">
        <f>IF(N738="snížená",J738,0)</f>
        <v>0</v>
      </c>
      <c r="BG738" s="256">
        <f>IF(N738="zákl. přenesená",J738,0)</f>
        <v>0</v>
      </c>
      <c r="BH738" s="256">
        <f>IF(N738="sníž. přenesená",J738,0)</f>
        <v>0</v>
      </c>
      <c r="BI738" s="256">
        <f>IF(N738="nulová",J738,0)</f>
        <v>0</v>
      </c>
      <c r="BJ738" s="18" t="s">
        <v>85</v>
      </c>
      <c r="BK738" s="256">
        <f>ROUND(I738*H738,2)</f>
        <v>0</v>
      </c>
      <c r="BL738" s="18" t="s">
        <v>136</v>
      </c>
      <c r="BM738" s="255" t="s">
        <v>1183</v>
      </c>
    </row>
    <row r="739" s="13" customFormat="1">
      <c r="A739" s="13"/>
      <c r="B739" s="257"/>
      <c r="C739" s="258"/>
      <c r="D739" s="259" t="s">
        <v>138</v>
      </c>
      <c r="E739" s="260" t="s">
        <v>1</v>
      </c>
      <c r="F739" s="261" t="s">
        <v>1184</v>
      </c>
      <c r="G739" s="258"/>
      <c r="H739" s="260" t="s">
        <v>1</v>
      </c>
      <c r="I739" s="262"/>
      <c r="J739" s="258"/>
      <c r="K739" s="258"/>
      <c r="L739" s="263"/>
      <c r="M739" s="264"/>
      <c r="N739" s="265"/>
      <c r="O739" s="265"/>
      <c r="P739" s="265"/>
      <c r="Q739" s="265"/>
      <c r="R739" s="265"/>
      <c r="S739" s="265"/>
      <c r="T739" s="26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67" t="s">
        <v>138</v>
      </c>
      <c r="AU739" s="267" t="s">
        <v>87</v>
      </c>
      <c r="AV739" s="13" t="s">
        <v>85</v>
      </c>
      <c r="AW739" s="13" t="s">
        <v>34</v>
      </c>
      <c r="AX739" s="13" t="s">
        <v>78</v>
      </c>
      <c r="AY739" s="267" t="s">
        <v>129</v>
      </c>
    </row>
    <row r="740" s="14" customFormat="1">
      <c r="A740" s="14"/>
      <c r="B740" s="268"/>
      <c r="C740" s="269"/>
      <c r="D740" s="259" t="s">
        <v>138</v>
      </c>
      <c r="E740" s="270" t="s">
        <v>1</v>
      </c>
      <c r="F740" s="271" t="s">
        <v>1185</v>
      </c>
      <c r="G740" s="269"/>
      <c r="H740" s="272">
        <v>11.664</v>
      </c>
      <c r="I740" s="273"/>
      <c r="J740" s="269"/>
      <c r="K740" s="269"/>
      <c r="L740" s="274"/>
      <c r="M740" s="275"/>
      <c r="N740" s="276"/>
      <c r="O740" s="276"/>
      <c r="P740" s="276"/>
      <c r="Q740" s="276"/>
      <c r="R740" s="276"/>
      <c r="S740" s="276"/>
      <c r="T740" s="277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78" t="s">
        <v>138</v>
      </c>
      <c r="AU740" s="278" t="s">
        <v>87</v>
      </c>
      <c r="AV740" s="14" t="s">
        <v>87</v>
      </c>
      <c r="AW740" s="14" t="s">
        <v>34</v>
      </c>
      <c r="AX740" s="14" t="s">
        <v>78</v>
      </c>
      <c r="AY740" s="278" t="s">
        <v>129</v>
      </c>
    </row>
    <row r="741" s="15" customFormat="1">
      <c r="A741" s="15"/>
      <c r="B741" s="279"/>
      <c r="C741" s="280"/>
      <c r="D741" s="259" t="s">
        <v>138</v>
      </c>
      <c r="E741" s="281" t="s">
        <v>1</v>
      </c>
      <c r="F741" s="282" t="s">
        <v>141</v>
      </c>
      <c r="G741" s="280"/>
      <c r="H741" s="283">
        <v>11.664</v>
      </c>
      <c r="I741" s="284"/>
      <c r="J741" s="280"/>
      <c r="K741" s="280"/>
      <c r="L741" s="285"/>
      <c r="M741" s="286"/>
      <c r="N741" s="287"/>
      <c r="O741" s="287"/>
      <c r="P741" s="287"/>
      <c r="Q741" s="287"/>
      <c r="R741" s="287"/>
      <c r="S741" s="287"/>
      <c r="T741" s="288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89" t="s">
        <v>138</v>
      </c>
      <c r="AU741" s="289" t="s">
        <v>87</v>
      </c>
      <c r="AV741" s="15" t="s">
        <v>136</v>
      </c>
      <c r="AW741" s="15" t="s">
        <v>34</v>
      </c>
      <c r="AX741" s="15" t="s">
        <v>85</v>
      </c>
      <c r="AY741" s="289" t="s">
        <v>129</v>
      </c>
    </row>
    <row r="742" s="2" customFormat="1" ht="16.5" customHeight="1">
      <c r="A742" s="39"/>
      <c r="B742" s="40"/>
      <c r="C742" s="244" t="s">
        <v>1186</v>
      </c>
      <c r="D742" s="244" t="s">
        <v>131</v>
      </c>
      <c r="E742" s="245" t="s">
        <v>504</v>
      </c>
      <c r="F742" s="246" t="s">
        <v>505</v>
      </c>
      <c r="G742" s="247" t="s">
        <v>294</v>
      </c>
      <c r="H742" s="248">
        <v>104.976</v>
      </c>
      <c r="I742" s="249"/>
      <c r="J742" s="250">
        <f>ROUND(I742*H742,2)</f>
        <v>0</v>
      </c>
      <c r="K742" s="246" t="s">
        <v>135</v>
      </c>
      <c r="L742" s="45"/>
      <c r="M742" s="251" t="s">
        <v>1</v>
      </c>
      <c r="N742" s="252" t="s">
        <v>43</v>
      </c>
      <c r="O742" s="92"/>
      <c r="P742" s="253">
        <f>O742*H742</f>
        <v>0</v>
      </c>
      <c r="Q742" s="253">
        <v>0</v>
      </c>
      <c r="R742" s="253">
        <f>Q742*H742</f>
        <v>0</v>
      </c>
      <c r="S742" s="253">
        <v>0</v>
      </c>
      <c r="T742" s="254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55" t="s">
        <v>136</v>
      </c>
      <c r="AT742" s="255" t="s">
        <v>131</v>
      </c>
      <c r="AU742" s="255" t="s">
        <v>87</v>
      </c>
      <c r="AY742" s="18" t="s">
        <v>129</v>
      </c>
      <c r="BE742" s="256">
        <f>IF(N742="základní",J742,0)</f>
        <v>0</v>
      </c>
      <c r="BF742" s="256">
        <f>IF(N742="snížená",J742,0)</f>
        <v>0</v>
      </c>
      <c r="BG742" s="256">
        <f>IF(N742="zákl. přenesená",J742,0)</f>
        <v>0</v>
      </c>
      <c r="BH742" s="256">
        <f>IF(N742="sníž. přenesená",J742,0)</f>
        <v>0</v>
      </c>
      <c r="BI742" s="256">
        <f>IF(N742="nulová",J742,0)</f>
        <v>0</v>
      </c>
      <c r="BJ742" s="18" t="s">
        <v>85</v>
      </c>
      <c r="BK742" s="256">
        <f>ROUND(I742*H742,2)</f>
        <v>0</v>
      </c>
      <c r="BL742" s="18" t="s">
        <v>136</v>
      </c>
      <c r="BM742" s="255" t="s">
        <v>1187</v>
      </c>
    </row>
    <row r="743" s="13" customFormat="1">
      <c r="A743" s="13"/>
      <c r="B743" s="257"/>
      <c r="C743" s="258"/>
      <c r="D743" s="259" t="s">
        <v>138</v>
      </c>
      <c r="E743" s="260" t="s">
        <v>1</v>
      </c>
      <c r="F743" s="261" t="s">
        <v>1188</v>
      </c>
      <c r="G743" s="258"/>
      <c r="H743" s="260" t="s">
        <v>1</v>
      </c>
      <c r="I743" s="262"/>
      <c r="J743" s="258"/>
      <c r="K743" s="258"/>
      <c r="L743" s="263"/>
      <c r="M743" s="264"/>
      <c r="N743" s="265"/>
      <c r="O743" s="265"/>
      <c r="P743" s="265"/>
      <c r="Q743" s="265"/>
      <c r="R743" s="265"/>
      <c r="S743" s="265"/>
      <c r="T743" s="26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67" t="s">
        <v>138</v>
      </c>
      <c r="AU743" s="267" t="s">
        <v>87</v>
      </c>
      <c r="AV743" s="13" t="s">
        <v>85</v>
      </c>
      <c r="AW743" s="13" t="s">
        <v>34</v>
      </c>
      <c r="AX743" s="13" t="s">
        <v>78</v>
      </c>
      <c r="AY743" s="267" t="s">
        <v>129</v>
      </c>
    </row>
    <row r="744" s="14" customFormat="1">
      <c r="A744" s="14"/>
      <c r="B744" s="268"/>
      <c r="C744" s="269"/>
      <c r="D744" s="259" t="s">
        <v>138</v>
      </c>
      <c r="E744" s="270" t="s">
        <v>1</v>
      </c>
      <c r="F744" s="271" t="s">
        <v>1189</v>
      </c>
      <c r="G744" s="269"/>
      <c r="H744" s="272">
        <v>104.976</v>
      </c>
      <c r="I744" s="273"/>
      <c r="J744" s="269"/>
      <c r="K744" s="269"/>
      <c r="L744" s="274"/>
      <c r="M744" s="275"/>
      <c r="N744" s="276"/>
      <c r="O744" s="276"/>
      <c r="P744" s="276"/>
      <c r="Q744" s="276"/>
      <c r="R744" s="276"/>
      <c r="S744" s="276"/>
      <c r="T744" s="277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78" t="s">
        <v>138</v>
      </c>
      <c r="AU744" s="278" t="s">
        <v>87</v>
      </c>
      <c r="AV744" s="14" t="s">
        <v>87</v>
      </c>
      <c r="AW744" s="14" t="s">
        <v>34</v>
      </c>
      <c r="AX744" s="14" t="s">
        <v>78</v>
      </c>
      <c r="AY744" s="278" t="s">
        <v>129</v>
      </c>
    </row>
    <row r="745" s="15" customFormat="1">
      <c r="A745" s="15"/>
      <c r="B745" s="279"/>
      <c r="C745" s="280"/>
      <c r="D745" s="259" t="s">
        <v>138</v>
      </c>
      <c r="E745" s="281" t="s">
        <v>1</v>
      </c>
      <c r="F745" s="282" t="s">
        <v>141</v>
      </c>
      <c r="G745" s="280"/>
      <c r="H745" s="283">
        <v>104.976</v>
      </c>
      <c r="I745" s="284"/>
      <c r="J745" s="280"/>
      <c r="K745" s="280"/>
      <c r="L745" s="285"/>
      <c r="M745" s="286"/>
      <c r="N745" s="287"/>
      <c r="O745" s="287"/>
      <c r="P745" s="287"/>
      <c r="Q745" s="287"/>
      <c r="R745" s="287"/>
      <c r="S745" s="287"/>
      <c r="T745" s="288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89" t="s">
        <v>138</v>
      </c>
      <c r="AU745" s="289" t="s">
        <v>87</v>
      </c>
      <c r="AV745" s="15" t="s">
        <v>136</v>
      </c>
      <c r="AW745" s="15" t="s">
        <v>34</v>
      </c>
      <c r="AX745" s="15" t="s">
        <v>85</v>
      </c>
      <c r="AY745" s="289" t="s">
        <v>129</v>
      </c>
    </row>
    <row r="746" s="2" customFormat="1" ht="16.5" customHeight="1">
      <c r="A746" s="39"/>
      <c r="B746" s="40"/>
      <c r="C746" s="244" t="s">
        <v>175</v>
      </c>
      <c r="D746" s="244" t="s">
        <v>131</v>
      </c>
      <c r="E746" s="245" t="s">
        <v>541</v>
      </c>
      <c r="F746" s="246" t="s">
        <v>542</v>
      </c>
      <c r="G746" s="247" t="s">
        <v>294</v>
      </c>
      <c r="H746" s="248">
        <v>11.664</v>
      </c>
      <c r="I746" s="249"/>
      <c r="J746" s="250">
        <f>ROUND(I746*H746,2)</f>
        <v>0</v>
      </c>
      <c r="K746" s="246" t="s">
        <v>135</v>
      </c>
      <c r="L746" s="45"/>
      <c r="M746" s="251" t="s">
        <v>1</v>
      </c>
      <c r="N746" s="252" t="s">
        <v>43</v>
      </c>
      <c r="O746" s="92"/>
      <c r="P746" s="253">
        <f>O746*H746</f>
        <v>0</v>
      </c>
      <c r="Q746" s="253">
        <v>0</v>
      </c>
      <c r="R746" s="253">
        <f>Q746*H746</f>
        <v>0</v>
      </c>
      <c r="S746" s="253">
        <v>0</v>
      </c>
      <c r="T746" s="254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55" t="s">
        <v>136</v>
      </c>
      <c r="AT746" s="255" t="s">
        <v>131</v>
      </c>
      <c r="AU746" s="255" t="s">
        <v>87</v>
      </c>
      <c r="AY746" s="18" t="s">
        <v>129</v>
      </c>
      <c r="BE746" s="256">
        <f>IF(N746="základní",J746,0)</f>
        <v>0</v>
      </c>
      <c r="BF746" s="256">
        <f>IF(N746="snížená",J746,0)</f>
        <v>0</v>
      </c>
      <c r="BG746" s="256">
        <f>IF(N746="zákl. přenesená",J746,0)</f>
        <v>0</v>
      </c>
      <c r="BH746" s="256">
        <f>IF(N746="sníž. přenesená",J746,0)</f>
        <v>0</v>
      </c>
      <c r="BI746" s="256">
        <f>IF(N746="nulová",J746,0)</f>
        <v>0</v>
      </c>
      <c r="BJ746" s="18" t="s">
        <v>85</v>
      </c>
      <c r="BK746" s="256">
        <f>ROUND(I746*H746,2)</f>
        <v>0</v>
      </c>
      <c r="BL746" s="18" t="s">
        <v>136</v>
      </c>
      <c r="BM746" s="255" t="s">
        <v>1190</v>
      </c>
    </row>
    <row r="747" s="13" customFormat="1">
      <c r="A747" s="13"/>
      <c r="B747" s="257"/>
      <c r="C747" s="258"/>
      <c r="D747" s="259" t="s">
        <v>138</v>
      </c>
      <c r="E747" s="260" t="s">
        <v>1</v>
      </c>
      <c r="F747" s="261" t="s">
        <v>1184</v>
      </c>
      <c r="G747" s="258"/>
      <c r="H747" s="260" t="s">
        <v>1</v>
      </c>
      <c r="I747" s="262"/>
      <c r="J747" s="258"/>
      <c r="K747" s="258"/>
      <c r="L747" s="263"/>
      <c r="M747" s="264"/>
      <c r="N747" s="265"/>
      <c r="O747" s="265"/>
      <c r="P747" s="265"/>
      <c r="Q747" s="265"/>
      <c r="R747" s="265"/>
      <c r="S747" s="265"/>
      <c r="T747" s="26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67" t="s">
        <v>138</v>
      </c>
      <c r="AU747" s="267" t="s">
        <v>87</v>
      </c>
      <c r="AV747" s="13" t="s">
        <v>85</v>
      </c>
      <c r="AW747" s="13" t="s">
        <v>34</v>
      </c>
      <c r="AX747" s="13" t="s">
        <v>78</v>
      </c>
      <c r="AY747" s="267" t="s">
        <v>129</v>
      </c>
    </row>
    <row r="748" s="14" customFormat="1">
      <c r="A748" s="14"/>
      <c r="B748" s="268"/>
      <c r="C748" s="269"/>
      <c r="D748" s="259" t="s">
        <v>138</v>
      </c>
      <c r="E748" s="270" t="s">
        <v>1</v>
      </c>
      <c r="F748" s="271" t="s">
        <v>1191</v>
      </c>
      <c r="G748" s="269"/>
      <c r="H748" s="272">
        <v>11.664</v>
      </c>
      <c r="I748" s="273"/>
      <c r="J748" s="269"/>
      <c r="K748" s="269"/>
      <c r="L748" s="274"/>
      <c r="M748" s="275"/>
      <c r="N748" s="276"/>
      <c r="O748" s="276"/>
      <c r="P748" s="276"/>
      <c r="Q748" s="276"/>
      <c r="R748" s="276"/>
      <c r="S748" s="276"/>
      <c r="T748" s="277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78" t="s">
        <v>138</v>
      </c>
      <c r="AU748" s="278" t="s">
        <v>87</v>
      </c>
      <c r="AV748" s="14" t="s">
        <v>87</v>
      </c>
      <c r="AW748" s="14" t="s">
        <v>34</v>
      </c>
      <c r="AX748" s="14" t="s">
        <v>78</v>
      </c>
      <c r="AY748" s="278" t="s">
        <v>129</v>
      </c>
    </row>
    <row r="749" s="15" customFormat="1">
      <c r="A749" s="15"/>
      <c r="B749" s="279"/>
      <c r="C749" s="280"/>
      <c r="D749" s="259" t="s">
        <v>138</v>
      </c>
      <c r="E749" s="281" t="s">
        <v>1</v>
      </c>
      <c r="F749" s="282" t="s">
        <v>141</v>
      </c>
      <c r="G749" s="280"/>
      <c r="H749" s="283">
        <v>11.664</v>
      </c>
      <c r="I749" s="284"/>
      <c r="J749" s="280"/>
      <c r="K749" s="280"/>
      <c r="L749" s="285"/>
      <c r="M749" s="286"/>
      <c r="N749" s="287"/>
      <c r="O749" s="287"/>
      <c r="P749" s="287"/>
      <c r="Q749" s="287"/>
      <c r="R749" s="287"/>
      <c r="S749" s="287"/>
      <c r="T749" s="288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89" t="s">
        <v>138</v>
      </c>
      <c r="AU749" s="289" t="s">
        <v>87</v>
      </c>
      <c r="AV749" s="15" t="s">
        <v>136</v>
      </c>
      <c r="AW749" s="15" t="s">
        <v>34</v>
      </c>
      <c r="AX749" s="15" t="s">
        <v>85</v>
      </c>
      <c r="AY749" s="289" t="s">
        <v>129</v>
      </c>
    </row>
    <row r="750" s="12" customFormat="1" ht="22.8" customHeight="1">
      <c r="A750" s="12"/>
      <c r="B750" s="228"/>
      <c r="C750" s="229"/>
      <c r="D750" s="230" t="s">
        <v>77</v>
      </c>
      <c r="E750" s="242" t="s">
        <v>546</v>
      </c>
      <c r="F750" s="242" t="s">
        <v>547</v>
      </c>
      <c r="G750" s="229"/>
      <c r="H750" s="229"/>
      <c r="I750" s="232"/>
      <c r="J750" s="243">
        <f>BK750</f>
        <v>0</v>
      </c>
      <c r="K750" s="229"/>
      <c r="L750" s="234"/>
      <c r="M750" s="235"/>
      <c r="N750" s="236"/>
      <c r="O750" s="236"/>
      <c r="P750" s="237">
        <f>SUM(P751:P752)</f>
        <v>0</v>
      </c>
      <c r="Q750" s="236"/>
      <c r="R750" s="237">
        <f>SUM(R751:R752)</f>
        <v>0</v>
      </c>
      <c r="S750" s="236"/>
      <c r="T750" s="238">
        <f>SUM(T751:T752)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39" t="s">
        <v>85</v>
      </c>
      <c r="AT750" s="240" t="s">
        <v>77</v>
      </c>
      <c r="AU750" s="240" t="s">
        <v>85</v>
      </c>
      <c r="AY750" s="239" t="s">
        <v>129</v>
      </c>
      <c r="BK750" s="241">
        <f>SUM(BK751:BK752)</f>
        <v>0</v>
      </c>
    </row>
    <row r="751" s="2" customFormat="1" ht="16.5" customHeight="1">
      <c r="A751" s="39"/>
      <c r="B751" s="40"/>
      <c r="C751" s="244" t="s">
        <v>1192</v>
      </c>
      <c r="D751" s="244" t="s">
        <v>131</v>
      </c>
      <c r="E751" s="245" t="s">
        <v>549</v>
      </c>
      <c r="F751" s="246" t="s">
        <v>550</v>
      </c>
      <c r="G751" s="247" t="s">
        <v>294</v>
      </c>
      <c r="H751" s="248">
        <v>466.084</v>
      </c>
      <c r="I751" s="249"/>
      <c r="J751" s="250">
        <f>ROUND(I751*H751,2)</f>
        <v>0</v>
      </c>
      <c r="K751" s="246" t="s">
        <v>135</v>
      </c>
      <c r="L751" s="45"/>
      <c r="M751" s="251" t="s">
        <v>1</v>
      </c>
      <c r="N751" s="252" t="s">
        <v>43</v>
      </c>
      <c r="O751" s="92"/>
      <c r="P751" s="253">
        <f>O751*H751</f>
        <v>0</v>
      </c>
      <c r="Q751" s="253">
        <v>0</v>
      </c>
      <c r="R751" s="253">
        <f>Q751*H751</f>
        <v>0</v>
      </c>
      <c r="S751" s="253">
        <v>0</v>
      </c>
      <c r="T751" s="254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55" t="s">
        <v>136</v>
      </c>
      <c r="AT751" s="255" t="s">
        <v>131</v>
      </c>
      <c r="AU751" s="255" t="s">
        <v>87</v>
      </c>
      <c r="AY751" s="18" t="s">
        <v>129</v>
      </c>
      <c r="BE751" s="256">
        <f>IF(N751="základní",J751,0)</f>
        <v>0</v>
      </c>
      <c r="BF751" s="256">
        <f>IF(N751="snížená",J751,0)</f>
        <v>0</v>
      </c>
      <c r="BG751" s="256">
        <f>IF(N751="zákl. přenesená",J751,0)</f>
        <v>0</v>
      </c>
      <c r="BH751" s="256">
        <f>IF(N751="sníž. přenesená",J751,0)</f>
        <v>0</v>
      </c>
      <c r="BI751" s="256">
        <f>IF(N751="nulová",J751,0)</f>
        <v>0</v>
      </c>
      <c r="BJ751" s="18" t="s">
        <v>85</v>
      </c>
      <c r="BK751" s="256">
        <f>ROUND(I751*H751,2)</f>
        <v>0</v>
      </c>
      <c r="BL751" s="18" t="s">
        <v>136</v>
      </c>
      <c r="BM751" s="255" t="s">
        <v>1193</v>
      </c>
    </row>
    <row r="752" s="2" customFormat="1" ht="16.5" customHeight="1">
      <c r="A752" s="39"/>
      <c r="B752" s="40"/>
      <c r="C752" s="244" t="s">
        <v>1194</v>
      </c>
      <c r="D752" s="244" t="s">
        <v>131</v>
      </c>
      <c r="E752" s="245" t="s">
        <v>553</v>
      </c>
      <c r="F752" s="246" t="s">
        <v>554</v>
      </c>
      <c r="G752" s="247" t="s">
        <v>294</v>
      </c>
      <c r="H752" s="248">
        <v>466.084</v>
      </c>
      <c r="I752" s="249"/>
      <c r="J752" s="250">
        <f>ROUND(I752*H752,2)</f>
        <v>0</v>
      </c>
      <c r="K752" s="246" t="s">
        <v>135</v>
      </c>
      <c r="L752" s="45"/>
      <c r="M752" s="251" t="s">
        <v>1</v>
      </c>
      <c r="N752" s="252" t="s">
        <v>43</v>
      </c>
      <c r="O752" s="92"/>
      <c r="P752" s="253">
        <f>O752*H752</f>
        <v>0</v>
      </c>
      <c r="Q752" s="253">
        <v>0</v>
      </c>
      <c r="R752" s="253">
        <f>Q752*H752</f>
        <v>0</v>
      </c>
      <c r="S752" s="253">
        <v>0</v>
      </c>
      <c r="T752" s="254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55" t="s">
        <v>136</v>
      </c>
      <c r="AT752" s="255" t="s">
        <v>131</v>
      </c>
      <c r="AU752" s="255" t="s">
        <v>87</v>
      </c>
      <c r="AY752" s="18" t="s">
        <v>129</v>
      </c>
      <c r="BE752" s="256">
        <f>IF(N752="základní",J752,0)</f>
        <v>0</v>
      </c>
      <c r="BF752" s="256">
        <f>IF(N752="snížená",J752,0)</f>
        <v>0</v>
      </c>
      <c r="BG752" s="256">
        <f>IF(N752="zákl. přenesená",J752,0)</f>
        <v>0</v>
      </c>
      <c r="BH752" s="256">
        <f>IF(N752="sníž. přenesená",J752,0)</f>
        <v>0</v>
      </c>
      <c r="BI752" s="256">
        <f>IF(N752="nulová",J752,0)</f>
        <v>0</v>
      </c>
      <c r="BJ752" s="18" t="s">
        <v>85</v>
      </c>
      <c r="BK752" s="256">
        <f>ROUND(I752*H752,2)</f>
        <v>0</v>
      </c>
      <c r="BL752" s="18" t="s">
        <v>136</v>
      </c>
      <c r="BM752" s="255" t="s">
        <v>1195</v>
      </c>
    </row>
    <row r="753" s="12" customFormat="1" ht="25.92" customHeight="1">
      <c r="A753" s="12"/>
      <c r="B753" s="228"/>
      <c r="C753" s="229"/>
      <c r="D753" s="230" t="s">
        <v>77</v>
      </c>
      <c r="E753" s="231" t="s">
        <v>1196</v>
      </c>
      <c r="F753" s="231" t="s">
        <v>1197</v>
      </c>
      <c r="G753" s="229"/>
      <c r="H753" s="229"/>
      <c r="I753" s="232"/>
      <c r="J753" s="233">
        <f>BK753</f>
        <v>0</v>
      </c>
      <c r="K753" s="229"/>
      <c r="L753" s="234"/>
      <c r="M753" s="235"/>
      <c r="N753" s="236"/>
      <c r="O753" s="236"/>
      <c r="P753" s="237">
        <f>P754</f>
        <v>0</v>
      </c>
      <c r="Q753" s="236"/>
      <c r="R753" s="237">
        <f>R754</f>
        <v>0.057528000000000003</v>
      </c>
      <c r="S753" s="236"/>
      <c r="T753" s="238">
        <f>T754</f>
        <v>0</v>
      </c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R753" s="239" t="s">
        <v>87</v>
      </c>
      <c r="AT753" s="240" t="s">
        <v>77</v>
      </c>
      <c r="AU753" s="240" t="s">
        <v>78</v>
      </c>
      <c r="AY753" s="239" t="s">
        <v>129</v>
      </c>
      <c r="BK753" s="241">
        <f>BK754</f>
        <v>0</v>
      </c>
    </row>
    <row r="754" s="12" customFormat="1" ht="22.8" customHeight="1">
      <c r="A754" s="12"/>
      <c r="B754" s="228"/>
      <c r="C754" s="229"/>
      <c r="D754" s="230" t="s">
        <v>77</v>
      </c>
      <c r="E754" s="242" t="s">
        <v>1198</v>
      </c>
      <c r="F754" s="242" t="s">
        <v>1199</v>
      </c>
      <c r="G754" s="229"/>
      <c r="H754" s="229"/>
      <c r="I754" s="232"/>
      <c r="J754" s="243">
        <f>BK754</f>
        <v>0</v>
      </c>
      <c r="K754" s="229"/>
      <c r="L754" s="234"/>
      <c r="M754" s="235"/>
      <c r="N754" s="236"/>
      <c r="O754" s="236"/>
      <c r="P754" s="237">
        <f>SUM(P755:P758)</f>
        <v>0</v>
      </c>
      <c r="Q754" s="236"/>
      <c r="R754" s="237">
        <f>SUM(R755:R758)</f>
        <v>0.057528000000000003</v>
      </c>
      <c r="S754" s="236"/>
      <c r="T754" s="238">
        <f>SUM(T755:T758)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39" t="s">
        <v>87</v>
      </c>
      <c r="AT754" s="240" t="s">
        <v>77</v>
      </c>
      <c r="AU754" s="240" t="s">
        <v>85</v>
      </c>
      <c r="AY754" s="239" t="s">
        <v>129</v>
      </c>
      <c r="BK754" s="241">
        <f>SUM(BK755:BK758)</f>
        <v>0</v>
      </c>
    </row>
    <row r="755" s="2" customFormat="1" ht="16.5" customHeight="1">
      <c r="A755" s="39"/>
      <c r="B755" s="40"/>
      <c r="C755" s="244" t="s">
        <v>1200</v>
      </c>
      <c r="D755" s="244" t="s">
        <v>131</v>
      </c>
      <c r="E755" s="245" t="s">
        <v>1201</v>
      </c>
      <c r="F755" s="246" t="s">
        <v>1202</v>
      </c>
      <c r="G755" s="247" t="s">
        <v>134</v>
      </c>
      <c r="H755" s="248">
        <v>84.599999999999994</v>
      </c>
      <c r="I755" s="249"/>
      <c r="J755" s="250">
        <f>ROUND(I755*H755,2)</f>
        <v>0</v>
      </c>
      <c r="K755" s="246" t="s">
        <v>135</v>
      </c>
      <c r="L755" s="45"/>
      <c r="M755" s="251" t="s">
        <v>1</v>
      </c>
      <c r="N755" s="252" t="s">
        <v>43</v>
      </c>
      <c r="O755" s="92"/>
      <c r="P755" s="253">
        <f>O755*H755</f>
        <v>0</v>
      </c>
      <c r="Q755" s="253">
        <v>0.00068000000000000005</v>
      </c>
      <c r="R755" s="253">
        <f>Q755*H755</f>
        <v>0.057528000000000003</v>
      </c>
      <c r="S755" s="253">
        <v>0</v>
      </c>
      <c r="T755" s="254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55" t="s">
        <v>209</v>
      </c>
      <c r="AT755" s="255" t="s">
        <v>131</v>
      </c>
      <c r="AU755" s="255" t="s">
        <v>87</v>
      </c>
      <c r="AY755" s="18" t="s">
        <v>129</v>
      </c>
      <c r="BE755" s="256">
        <f>IF(N755="základní",J755,0)</f>
        <v>0</v>
      </c>
      <c r="BF755" s="256">
        <f>IF(N755="snížená",J755,0)</f>
        <v>0</v>
      </c>
      <c r="BG755" s="256">
        <f>IF(N755="zákl. přenesená",J755,0)</f>
        <v>0</v>
      </c>
      <c r="BH755" s="256">
        <f>IF(N755="sníž. přenesená",J755,0)</f>
        <v>0</v>
      </c>
      <c r="BI755" s="256">
        <f>IF(N755="nulová",J755,0)</f>
        <v>0</v>
      </c>
      <c r="BJ755" s="18" t="s">
        <v>85</v>
      </c>
      <c r="BK755" s="256">
        <f>ROUND(I755*H755,2)</f>
        <v>0</v>
      </c>
      <c r="BL755" s="18" t="s">
        <v>209</v>
      </c>
      <c r="BM755" s="255" t="s">
        <v>1203</v>
      </c>
    </row>
    <row r="756" s="13" customFormat="1">
      <c r="A756" s="13"/>
      <c r="B756" s="257"/>
      <c r="C756" s="258"/>
      <c r="D756" s="259" t="s">
        <v>138</v>
      </c>
      <c r="E756" s="260" t="s">
        <v>1</v>
      </c>
      <c r="F756" s="261" t="s">
        <v>1204</v>
      </c>
      <c r="G756" s="258"/>
      <c r="H756" s="260" t="s">
        <v>1</v>
      </c>
      <c r="I756" s="262"/>
      <c r="J756" s="258"/>
      <c r="K756" s="258"/>
      <c r="L756" s="263"/>
      <c r="M756" s="264"/>
      <c r="N756" s="265"/>
      <c r="O756" s="265"/>
      <c r="P756" s="265"/>
      <c r="Q756" s="265"/>
      <c r="R756" s="265"/>
      <c r="S756" s="265"/>
      <c r="T756" s="266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67" t="s">
        <v>138</v>
      </c>
      <c r="AU756" s="267" t="s">
        <v>87</v>
      </c>
      <c r="AV756" s="13" t="s">
        <v>85</v>
      </c>
      <c r="AW756" s="13" t="s">
        <v>34</v>
      </c>
      <c r="AX756" s="13" t="s">
        <v>78</v>
      </c>
      <c r="AY756" s="267" t="s">
        <v>129</v>
      </c>
    </row>
    <row r="757" s="14" customFormat="1">
      <c r="A757" s="14"/>
      <c r="B757" s="268"/>
      <c r="C757" s="269"/>
      <c r="D757" s="259" t="s">
        <v>138</v>
      </c>
      <c r="E757" s="270" t="s">
        <v>1</v>
      </c>
      <c r="F757" s="271" t="s">
        <v>1205</v>
      </c>
      <c r="G757" s="269"/>
      <c r="H757" s="272">
        <v>84.599999999999994</v>
      </c>
      <c r="I757" s="273"/>
      <c r="J757" s="269"/>
      <c r="K757" s="269"/>
      <c r="L757" s="274"/>
      <c r="M757" s="275"/>
      <c r="N757" s="276"/>
      <c r="O757" s="276"/>
      <c r="P757" s="276"/>
      <c r="Q757" s="276"/>
      <c r="R757" s="276"/>
      <c r="S757" s="276"/>
      <c r="T757" s="277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78" t="s">
        <v>138</v>
      </c>
      <c r="AU757" s="278" t="s">
        <v>87</v>
      </c>
      <c r="AV757" s="14" t="s">
        <v>87</v>
      </c>
      <c r="AW757" s="14" t="s">
        <v>34</v>
      </c>
      <c r="AX757" s="14" t="s">
        <v>78</v>
      </c>
      <c r="AY757" s="278" t="s">
        <v>129</v>
      </c>
    </row>
    <row r="758" s="15" customFormat="1">
      <c r="A758" s="15"/>
      <c r="B758" s="279"/>
      <c r="C758" s="280"/>
      <c r="D758" s="259" t="s">
        <v>138</v>
      </c>
      <c r="E758" s="281" t="s">
        <v>1</v>
      </c>
      <c r="F758" s="282" t="s">
        <v>141</v>
      </c>
      <c r="G758" s="280"/>
      <c r="H758" s="283">
        <v>84.599999999999994</v>
      </c>
      <c r="I758" s="284"/>
      <c r="J758" s="280"/>
      <c r="K758" s="280"/>
      <c r="L758" s="285"/>
      <c r="M758" s="316"/>
      <c r="N758" s="317"/>
      <c r="O758" s="317"/>
      <c r="P758" s="317"/>
      <c r="Q758" s="317"/>
      <c r="R758" s="317"/>
      <c r="S758" s="317"/>
      <c r="T758" s="318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89" t="s">
        <v>138</v>
      </c>
      <c r="AU758" s="289" t="s">
        <v>87</v>
      </c>
      <c r="AV758" s="15" t="s">
        <v>136</v>
      </c>
      <c r="AW758" s="15" t="s">
        <v>34</v>
      </c>
      <c r="AX758" s="15" t="s">
        <v>85</v>
      </c>
      <c r="AY758" s="289" t="s">
        <v>129</v>
      </c>
    </row>
    <row r="759" s="2" customFormat="1" ht="6.96" customHeight="1">
      <c r="A759" s="39"/>
      <c r="B759" s="67"/>
      <c r="C759" s="68"/>
      <c r="D759" s="68"/>
      <c r="E759" s="68"/>
      <c r="F759" s="68"/>
      <c r="G759" s="68"/>
      <c r="H759" s="68"/>
      <c r="I759" s="193"/>
      <c r="J759" s="68"/>
      <c r="K759" s="68"/>
      <c r="L759" s="45"/>
      <c r="M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</row>
  </sheetData>
  <sheetProtection sheet="1" autoFilter="0" formatColumns="0" formatRows="0" objects="1" scenarios="1" spinCount="100000" saltValue="bv/YXyM9jhxzi4a++8COcRSyknNpZ6NNczy+LcpwdGG5cqj88LpRXVisyNa41kfLgRuL42HQ4hGmBEaxRklFOA==" hashValue="CJlph+ax4klQ+Un6p9pg+h9ELEMlG3m46lanBCDfo3sCbMbn2gPtYffVYFBN4Z1MXHE6K8l0XlxsH5L1RzyxVw==" algorithmName="SHA-512" password="CC35"/>
  <autoFilter ref="C132:K7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BOBINA2\Bobina</dc:creator>
  <cp:lastModifiedBy>BOBINA2\Bobina</cp:lastModifiedBy>
  <dcterms:created xsi:type="dcterms:W3CDTF">2020-02-26T12:14:30Z</dcterms:created>
  <dcterms:modified xsi:type="dcterms:W3CDTF">2020-02-26T12:14:35Z</dcterms:modified>
</cp:coreProperties>
</file>